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132" windowWidth="10716" windowHeight="11640" tabRatio="953" activeTab="0"/>
  </bookViews>
  <sheets>
    <sheet name="ГЛАВНАЯ" sheetId="1" r:id="rId1"/>
    <sheet name="Цветной " sheetId="2" r:id="rId2"/>
    <sheet name="Стальной" sheetId="3" r:id="rId3"/>
    <sheet name="Труба ЭС ПШ" sheetId="4" r:id="rId4"/>
    <sheet name="Задв. 500" sheetId="5" r:id="rId5"/>
    <sheet name="НХ" sheetId="6" r:id="rId6"/>
    <sheet name="Стр.Мат" sheetId="7" r:id="rId7"/>
    <sheet name="Краски" sheetId="8" r:id="rId8"/>
    <sheet name="Текстиль" sheetId="9" r:id="rId9"/>
    <sheet name="ПС-1" sheetId="10" r:id="rId10"/>
    <sheet name="Провод" sheetId="11" r:id="rId11"/>
    <sheet name="Арм ДЯ" sheetId="12" r:id="rId12"/>
    <sheet name="ВРПМ" sheetId="13" r:id="rId13"/>
  </sheets>
  <definedNames/>
  <calcPr fullCalcOnLoad="1" refMode="R1C1"/>
</workbook>
</file>

<file path=xl/comments11.xml><?xml version="1.0" encoding="utf-8"?>
<comments xmlns="http://schemas.openxmlformats.org/spreadsheetml/2006/main">
  <authors>
    <author>1</author>
  </authors>
  <commentList>
    <comment ref="F17" authorId="0">
      <text>
        <r>
          <rPr>
            <b/>
            <sz val="9"/>
            <rFont val="Tahoma"/>
            <family val="2"/>
          </rPr>
          <t>15, 90, 75, 100 м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1</author>
  </authors>
  <commentList>
    <comment ref="F39" authorId="0">
      <text>
        <r>
          <rPr>
            <b/>
            <sz val="9"/>
            <rFont val="Tahoma"/>
            <family val="2"/>
          </rPr>
          <t>59,58 m</t>
        </r>
        <r>
          <rPr>
            <sz val="9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9"/>
            <rFont val="Tahoma"/>
            <family val="2"/>
          </rPr>
          <t>49,35 m</t>
        </r>
        <r>
          <rPr>
            <sz val="9"/>
            <rFont val="Tahoma"/>
            <family val="2"/>
          </rPr>
          <t xml:space="preserve">
</t>
        </r>
      </text>
    </comment>
    <comment ref="F32" authorId="0">
      <text>
        <r>
          <rPr>
            <b/>
            <sz val="9"/>
            <rFont val="Tahoma"/>
            <family val="2"/>
          </rPr>
          <t xml:space="preserve">  52 м</t>
        </r>
        <r>
          <rPr>
            <sz val="9"/>
            <rFont val="Tahoma"/>
            <family val="2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<sst xmlns="http://schemas.openxmlformats.org/spreadsheetml/2006/main" count="725" uniqueCount="378">
  <si>
    <t>ООО "МЕТАЛЛ-РЕЗЕРВ" ПРЕДЛАГАЕТ</t>
  </si>
  <si>
    <t>№ п/п</t>
  </si>
  <si>
    <t xml:space="preserve">Наименование материальных ценностей </t>
  </si>
  <si>
    <t>Нормативно-техническая документация (ГОСТ, ОСТ, ТУ)</t>
  </si>
  <si>
    <t>Ед.изм.</t>
  </si>
  <si>
    <t>Цена за ед. измерения с НДС (руб.)</t>
  </si>
  <si>
    <t>Стоимость материалов с НДС (руб)</t>
  </si>
  <si>
    <t>Прокат сортовой конструкционный углеродистый</t>
  </si>
  <si>
    <t>тн</t>
  </si>
  <si>
    <t>1</t>
  </si>
  <si>
    <t>ГОСТ 1050-74</t>
  </si>
  <si>
    <t>2</t>
  </si>
  <si>
    <t>3</t>
  </si>
  <si>
    <t>4</t>
  </si>
  <si>
    <t>5</t>
  </si>
  <si>
    <t>7</t>
  </si>
  <si>
    <t>8</t>
  </si>
  <si>
    <t>9</t>
  </si>
  <si>
    <t>ГОСТ 1050-88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</si>
  <si>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</si>
  <si>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</si>
  <si>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</si>
  <si>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</si>
  <si>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</si>
  <si>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</si>
  <si>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</si>
  <si>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</si>
  <si>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</si>
  <si>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</si>
  <si>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Прокат сортовой конструкционный легированный</t>
  </si>
  <si>
    <t>ГОСТ 4543-71</t>
  </si>
  <si>
    <t>ГОСТ 2590-88</t>
  </si>
  <si>
    <t>ГОСТ 14959-79</t>
  </si>
  <si>
    <t>Прокат сортовой инструментальный</t>
  </si>
  <si>
    <t>ГОСТ 1435-99</t>
  </si>
  <si>
    <t>ГОСТ 5950-73</t>
  </si>
  <si>
    <t>Прокат сортовой холоднотянутый автоматный</t>
  </si>
  <si>
    <t>ГОСТ 1414-75</t>
  </si>
  <si>
    <t>Прокат сортовой холоднотянутый</t>
  </si>
  <si>
    <t>ГОСТ 1051-73</t>
  </si>
  <si>
    <t>Прокат алюминиевый</t>
  </si>
  <si>
    <t>ГОСТ 21631-76</t>
  </si>
  <si>
    <t>Д16Т кр. 12</t>
  </si>
  <si>
    <t>ГОСТ 21488-76</t>
  </si>
  <si>
    <t>Д16Т кр. 25</t>
  </si>
  <si>
    <t>Д16Т кр. 30</t>
  </si>
  <si>
    <t>Д16Т кр. 40</t>
  </si>
  <si>
    <t>Прокат латунный</t>
  </si>
  <si>
    <t>ГОСТ 2060-73</t>
  </si>
  <si>
    <t>Прокат бронзовый</t>
  </si>
  <si>
    <t>ГОСТ 1789-70</t>
  </si>
  <si>
    <t>кг</t>
  </si>
  <si>
    <t>Ед. изм.</t>
  </si>
  <si>
    <t>Склад ст. Зелецино г.Кстово             ОПТ</t>
  </si>
  <si>
    <t>Наименование материальных ценностей</t>
  </si>
  <si>
    <t>Год изг. (сертификат  паспорт)</t>
  </si>
  <si>
    <t>Един. Изм.</t>
  </si>
  <si>
    <t>Кол-во</t>
  </si>
  <si>
    <t>Цена за ед. с НДС (руб.)</t>
  </si>
  <si>
    <t>Стоимость материалов с НДС (руб.)</t>
  </si>
  <si>
    <t xml:space="preserve">Трубы прямошовные магистральные  больших диаметров    </t>
  </si>
  <si>
    <r>
      <t xml:space="preserve">Труба стальная электросварная прямошовная </t>
    </r>
    <r>
      <rPr>
        <b/>
        <sz val="11"/>
        <rFont val="Times New Roman"/>
        <family val="1"/>
      </rPr>
      <t>530х9</t>
    </r>
    <r>
      <rPr>
        <sz val="11"/>
        <rFont val="Times New Roman"/>
        <family val="1"/>
      </rPr>
      <t xml:space="preserve"> К52/1 ВМЗ ТУ1381-051-05757848-2011 (13 шт) - 157,46 м</t>
    </r>
  </si>
  <si>
    <r>
      <t xml:space="preserve">Труба стальная электросварная прямошовная </t>
    </r>
    <r>
      <rPr>
        <b/>
        <sz val="11"/>
        <rFont val="Times New Roman"/>
        <family val="1"/>
      </rPr>
      <t>820х9</t>
    </r>
    <r>
      <rPr>
        <sz val="11"/>
        <rFont val="Times New Roman"/>
        <family val="1"/>
      </rPr>
      <t xml:space="preserve"> К52/1 ВМЗ ТУ1381-007-05757848-2005 (8 шт) - 91,43 м</t>
    </r>
  </si>
  <si>
    <r>
      <t xml:space="preserve">Труба стальная электросварная прямошовная </t>
    </r>
    <r>
      <rPr>
        <b/>
        <sz val="11"/>
        <rFont val="Times New Roman"/>
        <family val="1"/>
      </rPr>
      <t>1020х12</t>
    </r>
    <r>
      <rPr>
        <sz val="11"/>
        <rFont val="Times New Roman"/>
        <family val="1"/>
      </rPr>
      <t xml:space="preserve"> К52/1 ЧТПЗ ТУ1381-147-00186654-2009 (28 шт) - 324,7 м</t>
    </r>
  </si>
  <si>
    <t>Итого</t>
  </si>
  <si>
    <t xml:space="preserve"> Задвижки и затворы стальные</t>
  </si>
  <si>
    <t>Задвижка клиновая  Ду 500 Pу 8.0 МПа ст.09Г2С, ГОСТ 19281-89 ; УК 11113-500, УХЛ1 DN500 PN8,0 СТ АО 39013846-1.050-2008; (разм. 930х1973х1194 мм), исп. М-морозостойкое, изг. АО УКАЗ</t>
  </si>
  <si>
    <t>шт</t>
  </si>
  <si>
    <t>1 авто - 3 шт</t>
  </si>
  <si>
    <t>Скл. Ижевск</t>
  </si>
  <si>
    <t>Стоимость с НДС, руб</t>
  </si>
  <si>
    <t>тонн</t>
  </si>
  <si>
    <t>ГОСТ 22245-90</t>
  </si>
  <si>
    <t>ТУ38.401-58-337-2003</t>
  </si>
  <si>
    <t xml:space="preserve">ГОСТ 6267-74, </t>
  </si>
  <si>
    <t>Битумы нефтянные БНД-130/200,    Башнефть-Новойл</t>
  </si>
  <si>
    <t xml:space="preserve">ГОСТ 7827-74 </t>
  </si>
  <si>
    <t>Краска, Эмаль, Грунтовка</t>
  </si>
  <si>
    <t>Наименование</t>
  </si>
  <si>
    <t>ГОСТ, ТУ</t>
  </si>
  <si>
    <t>Цена с НДС</t>
  </si>
  <si>
    <t>Сумма</t>
  </si>
  <si>
    <t xml:space="preserve">Эмали, грунтовки </t>
  </si>
  <si>
    <t>эмаль ГФ-1426 защитный</t>
  </si>
  <si>
    <t>ГОСТ 6745-79 Сергиев Посад, ЗЛЗ</t>
  </si>
  <si>
    <t>эмаль ПФ-115 белый</t>
  </si>
  <si>
    <t>ГОСТ 6465-76 Ярославль ПО Победа</t>
  </si>
  <si>
    <t>эмаль ПФ-115 серый</t>
  </si>
  <si>
    <t>эмаль ПФ-115 зеленый</t>
  </si>
  <si>
    <t>эмаль ХВ-518 защитный, барабан 55 л</t>
  </si>
  <si>
    <t>ТУ2313-034-05015-319-2001 ЗАО НПК ЯрЛИ</t>
  </si>
  <si>
    <t xml:space="preserve">эмаль ХВ-16 защитный, барабан 55 л </t>
  </si>
  <si>
    <t>ТУ2313-034-05015-319-2002 ЗАО НПК ЯрЛИ</t>
  </si>
  <si>
    <t>Скл.Казань</t>
  </si>
  <si>
    <t>НА ГЛАВНУЮ</t>
  </si>
  <si>
    <t>Телефоны и почта для справок : +7(843) 211-32-83</t>
  </si>
  <si>
    <t>Николай  +7-903-305-01-30</t>
  </si>
  <si>
    <t>metallrezerv@metallrezerv.ru</t>
  </si>
  <si>
    <t>Станислав +7-9600-433-250</t>
  </si>
  <si>
    <t>sts@metallrezerv.ru</t>
  </si>
  <si>
    <t>Скл. Казань</t>
  </si>
  <si>
    <t>Наименование материальных ценностей, Изготовитель</t>
  </si>
  <si>
    <t>ГОСТ, ОСТ, ТУ</t>
  </si>
  <si>
    <t>Коли-чество</t>
  </si>
  <si>
    <t>Цена за Ед.Изм. с НДС (руб)</t>
  </si>
  <si>
    <t>Общая стоимость с НДС (руб)</t>
  </si>
  <si>
    <t>Нитки и изделия ниточные хлопчатобумажные</t>
  </si>
  <si>
    <t xml:space="preserve">Нить кардная суровая хлопчатобумажная, крученая для технических целей                         (34 текс х 4 х 3, Крутка кр./м-760, Цвет: Белый) "Ярославская фабрика технических тканей" </t>
  </si>
  <si>
    <t>ТУ 17-46-4023-80</t>
  </si>
  <si>
    <t>Обувные нитки армированные хлопчатобумажные и синтетические 200ЛХ, защитного цвета                                                ОАО Прядильно-ниточный комбинат,           Санкт-Питербург</t>
  </si>
  <si>
    <t xml:space="preserve">ГОСТ 30226-93 </t>
  </si>
  <si>
    <t>Ленты</t>
  </si>
  <si>
    <t xml:space="preserve">метр </t>
  </si>
  <si>
    <t>Лента х/б ременная тесмяная ЛРТ-9-бч-6            арт.с667к ОАО Лента, Чебоксары</t>
  </si>
  <si>
    <t>ОСТ 17-113-02</t>
  </si>
  <si>
    <t xml:space="preserve">Лента тканая техн. ременная ЛРТ-20-ч-7            арт.С81к ОАО Лента, Чебоксары  </t>
  </si>
  <si>
    <t>Тесьма</t>
  </si>
  <si>
    <t>Лента штрипочная 25 мм  ЛХТ сер. 25-75 бч.   ОАО Лента, Чебоксары</t>
  </si>
  <si>
    <t>ОСТ 17-48-2002</t>
  </si>
  <si>
    <t>Ед. Изм.</t>
  </si>
  <si>
    <t>№</t>
  </si>
  <si>
    <t>Марка</t>
  </si>
  <si>
    <t>Размеры (мм)</t>
  </si>
  <si>
    <t>ПС-1-150</t>
  </si>
  <si>
    <t>ПС-1-200</t>
  </si>
  <si>
    <t>№ п.п.</t>
  </si>
  <si>
    <t>Год изгот-я (сертификат  паспорт)</t>
  </si>
  <si>
    <t>Стоимость с НДС, (руб)</t>
  </si>
  <si>
    <t>Стоимость    с НДС, (руб)</t>
  </si>
  <si>
    <t xml:space="preserve">вес 1 км (кг) </t>
  </si>
  <si>
    <t xml:space="preserve">вес общий (кг)  </t>
  </si>
  <si>
    <t>Авиапровода (провода и кабели бортовые)</t>
  </si>
  <si>
    <t>км</t>
  </si>
  <si>
    <t>провода типа МГШВ 2</t>
  </si>
  <si>
    <t xml:space="preserve"> МГШВ-0,75</t>
  </si>
  <si>
    <t xml:space="preserve"> МГШВ-1,5</t>
  </si>
  <si>
    <t xml:space="preserve"> МГШВЭ-0,35</t>
  </si>
  <si>
    <t xml:space="preserve"> МГШВЭ-2х0,35</t>
  </si>
  <si>
    <t xml:space="preserve"> МГШВЭ-0,5</t>
  </si>
  <si>
    <t xml:space="preserve">провода типа МГТФ </t>
  </si>
  <si>
    <t>МГТФ- 0,1</t>
  </si>
  <si>
    <t>МГТФЭ- 0,12</t>
  </si>
  <si>
    <t>ПМЛ-10х16 (Плетенка медная луженная)</t>
  </si>
  <si>
    <t xml:space="preserve">провода  типа МПМ </t>
  </si>
  <si>
    <t>МПМ-0,2 белый</t>
  </si>
  <si>
    <t>МПМ-0,35 белый</t>
  </si>
  <si>
    <t>МПМЭ-0,12</t>
  </si>
  <si>
    <t xml:space="preserve"> Круг Ø 60 мм ЛМц-58-2 </t>
  </si>
  <si>
    <t xml:space="preserve"> Круг Ø 75 мм Л63 </t>
  </si>
  <si>
    <t>ГОСТ 2590-2006,  ТУ 14-1-3238-2006</t>
  </si>
  <si>
    <t xml:space="preserve">ГОСТ 2590-2006,  ГОСТ 4543-71                      </t>
  </si>
  <si>
    <t xml:space="preserve"> Прокат сортовой конструкционный никельсодержащий</t>
  </si>
  <si>
    <t>ГОСТ 2590-88 гр.В, ТУ 14-1-1447-75</t>
  </si>
  <si>
    <t xml:space="preserve"> Прокат сортовой инструментальный</t>
  </si>
  <si>
    <t xml:space="preserve">Круг 12 ст.У12А </t>
  </si>
  <si>
    <t>ГОСТ 1435 гр.В, ГОСТ 2590-88 гр.В</t>
  </si>
  <si>
    <t>Круг 30 ст.30ХГСА / АТП /            В1-НД-IV-30 Отжиг</t>
  </si>
  <si>
    <t>Круг 40 ст.30ХГСА / АТП /           В1-НД-IV-40 Отжиг</t>
  </si>
  <si>
    <t xml:space="preserve">Шестигранник 22 ст.30ХГСА-НГ/ АТП/ h11-НД-22 Нагартованная </t>
  </si>
  <si>
    <t xml:space="preserve">Шестигранник 30 ст.30ХГСА-НГ /АТП / h11-НД-30 Нагарт. Калибр. </t>
  </si>
  <si>
    <t>Круг 22 ст.40Х /АТП / В1-НД-22</t>
  </si>
  <si>
    <t>Круг 48 ст.40Х / АТП / В1-НД-ГР2-48</t>
  </si>
  <si>
    <t>Круг 80 ст.40Х / АТП / В1-НД-80</t>
  </si>
  <si>
    <t>Круг 18 ст.30ХН2МФА / АТП / ТО</t>
  </si>
  <si>
    <t>Круг 85 ст.30ХН2МФА / АТП / В1-НД-ГР2-85</t>
  </si>
  <si>
    <t>Круг 40 ст.ВП25 (25ХСНВФА) / АТП / ТО-ГР2 2900-3100</t>
  </si>
  <si>
    <t>Скл. Самара</t>
  </si>
  <si>
    <t>ГОСТ 8560-78,            ТУ 14-1-3238-2006</t>
  </si>
  <si>
    <t>ГОСТ 7417-75,            ТУ 14-1-3238-2006</t>
  </si>
  <si>
    <t>ОСТ 92-1311-77,       ТУ 14-1-3238-81</t>
  </si>
  <si>
    <t xml:space="preserve">ОСТ 90073-85 </t>
  </si>
  <si>
    <t>Штамповка АК6Т1  ПР6-78-77</t>
  </si>
  <si>
    <t xml:space="preserve">ГОСТ 18475-82   </t>
  </si>
  <si>
    <t xml:space="preserve">ГОСТ 18482-79   </t>
  </si>
  <si>
    <t>Втулка (труба прессованная фасонная) АК4Т1  ТРФ-39 (Ромашка)</t>
  </si>
  <si>
    <t>ПРОКАТ АЛЮМИНИЕВЫЙ</t>
  </si>
  <si>
    <t>ГОСТ 7871-75</t>
  </si>
  <si>
    <t>Профиль пр.102-12  Д16Т                          710043  (П6500-72) / 50х30х4х4400 мм</t>
  </si>
  <si>
    <t>ОСТ 1.90113-86</t>
  </si>
  <si>
    <t>Профиль пр.102-13  Д16Т                         710046  (П6500-76)  / 65х40х5х5200 мм</t>
  </si>
  <si>
    <t>ГОСТ 2060-2006</t>
  </si>
  <si>
    <t>Скл. г.Казань, Татарстан</t>
  </si>
  <si>
    <t>Скл. г.Самара</t>
  </si>
  <si>
    <t>Проволока  2,8  В СвАМГ5Н Бухта</t>
  </si>
  <si>
    <t>Проволока 3,15 В СвАМГ5Н Бухта</t>
  </si>
  <si>
    <t>Круг  У8А  Ø 50</t>
  </si>
  <si>
    <t>Круг  У10А  Ø 14</t>
  </si>
  <si>
    <t>Прокат сортовой</t>
  </si>
  <si>
    <t>Круг  ст.3  Ø 28</t>
  </si>
  <si>
    <t>Прокат сортовой конструкционный никельсодержащий</t>
  </si>
  <si>
    <t>12Х2Н4А-ВД  Ø 18</t>
  </si>
  <si>
    <t xml:space="preserve">ТУ 14-1-950-74  </t>
  </si>
  <si>
    <t>12Х2Н4А-СШ  Ø 16</t>
  </si>
  <si>
    <t xml:space="preserve">ТУ 14-1-658-73  </t>
  </si>
  <si>
    <t>12Х2Н4А-СШ  Ø 32</t>
  </si>
  <si>
    <t>Лента из прецизионных сплавов</t>
  </si>
  <si>
    <t xml:space="preserve">ТУ 14-1-1953-76 </t>
  </si>
  <si>
    <t>17ХНГТ (ЭИ814) 0,6*80</t>
  </si>
  <si>
    <t>65НП(I)  0,05*100</t>
  </si>
  <si>
    <t xml:space="preserve">ГОСТ 10160-75 </t>
  </si>
  <si>
    <t>Скл. г.Казань</t>
  </si>
  <si>
    <t>Смазка ЦИАТИМ-201                            ЗАО "Фосфохим" Банка 2,1 кг - 9 шт</t>
  </si>
  <si>
    <t>Растворитель Р-4                                           Ярославль ПО Победа Бочка 180 кг.- 4 шт</t>
  </si>
  <si>
    <t>Склад Казань</t>
  </si>
  <si>
    <t>Наименование изделий с указанием марки,сортамента</t>
  </si>
  <si>
    <t>Рынок</t>
  </si>
  <si>
    <t>Цена за Ед.Изм. с НДС</t>
  </si>
  <si>
    <r>
      <t xml:space="preserve">Цена за Ед.Изм. с НДС     </t>
    </r>
    <r>
      <rPr>
        <b/>
        <sz val="11"/>
        <color indexed="10"/>
        <rFont val="Times New Roman"/>
        <family val="1"/>
      </rPr>
      <t>ОПТ от 1000 шт</t>
    </r>
  </si>
  <si>
    <t>Общая стоимость с НДС</t>
  </si>
  <si>
    <t>Местонахож-дение</t>
  </si>
  <si>
    <t>Вес изделия (кг.)</t>
  </si>
  <si>
    <t>Замок № 1-1</t>
  </si>
  <si>
    <t>147*47*14,5</t>
  </si>
  <si>
    <t>шт.</t>
  </si>
  <si>
    <t>Казань</t>
  </si>
  <si>
    <t>Замок № 2-1</t>
  </si>
  <si>
    <t>117*38*14,5</t>
  </si>
  <si>
    <t>Замок № 2-2</t>
  </si>
  <si>
    <t>Крючок 1</t>
  </si>
  <si>
    <t>80*30</t>
  </si>
  <si>
    <t>Крючок 2</t>
  </si>
  <si>
    <t>63*25</t>
  </si>
  <si>
    <t>Стопорная вилка № 1</t>
  </si>
  <si>
    <t>52*19*2</t>
  </si>
  <si>
    <t>Стопорная вилка № 2</t>
  </si>
  <si>
    <t>47*19*2</t>
  </si>
  <si>
    <t>Ручка № 1</t>
  </si>
  <si>
    <t>136*93</t>
  </si>
  <si>
    <t>Ручка № 2</t>
  </si>
  <si>
    <t>140*129</t>
  </si>
  <si>
    <t>Ручка № 3</t>
  </si>
  <si>
    <t>140*90</t>
  </si>
  <si>
    <t>Угольник № 1</t>
  </si>
  <si>
    <t>90*50*50*1,5</t>
  </si>
  <si>
    <t>Угольник № 2</t>
  </si>
  <si>
    <t>100*50*50*1,5</t>
  </si>
  <si>
    <t>Угольник № 3</t>
  </si>
  <si>
    <t>130*50*50*1,5</t>
  </si>
  <si>
    <t>Угольник № 4</t>
  </si>
  <si>
    <t>150*50*50*1,5</t>
  </si>
  <si>
    <t>Угольник № 5</t>
  </si>
  <si>
    <t>180*50*50*1,5</t>
  </si>
  <si>
    <t>Угольник № 6</t>
  </si>
  <si>
    <t>240*50*50*1,5</t>
  </si>
  <si>
    <t>Угольник № 7</t>
  </si>
  <si>
    <t>55*70*25*1,5</t>
  </si>
  <si>
    <t>Угольник № 8</t>
  </si>
  <si>
    <t>70*70*25*1,5</t>
  </si>
  <si>
    <t>Угольник № 9</t>
  </si>
  <si>
    <t>105*70*25*1,5</t>
  </si>
  <si>
    <t>Угольник № 10</t>
  </si>
  <si>
    <t>150*70*25*1,5</t>
  </si>
  <si>
    <t>Угольник № 11</t>
  </si>
  <si>
    <t>190*70*25*1,5</t>
  </si>
  <si>
    <t>Петля шарнирная № 1</t>
  </si>
  <si>
    <t>60+27*72*45</t>
  </si>
  <si>
    <t>Петля шарнирная № 2</t>
  </si>
  <si>
    <t>52+20*52*36</t>
  </si>
  <si>
    <t>Петля шарнирная № 3</t>
  </si>
  <si>
    <t>174*45</t>
  </si>
  <si>
    <r>
      <t>Арматура металлическая для изготовления деревяных ящиков         (</t>
    </r>
    <r>
      <rPr>
        <b/>
        <sz val="14"/>
        <color indexed="16"/>
        <rFont val="Times New Roman"/>
        <family val="1"/>
      </rPr>
      <t>грунт ГФ-021</t>
    </r>
    <r>
      <rPr>
        <b/>
        <sz val="14"/>
        <color indexed="8"/>
        <rFont val="Times New Roman"/>
        <family val="1"/>
      </rPr>
      <t>)  ГОСТ 16561-76</t>
    </r>
  </si>
  <si>
    <t xml:space="preserve">       НА ГЛАВНУЮ</t>
  </si>
  <si>
    <t>Битумы нефтянные БНД-130/200,            Башнефть-Новойл  (на скл Ижевск)</t>
  </si>
  <si>
    <t>Скл. Казань ОПТ</t>
  </si>
  <si>
    <t>Профили алюминиевые пресованные бульбообразные уголкового сечения</t>
  </si>
  <si>
    <t>30ХГСА круг 14</t>
  </si>
  <si>
    <t>30ХГСА круг 130</t>
  </si>
  <si>
    <t>ст.40Х круг 25</t>
  </si>
  <si>
    <t>ст.50РА круг 16</t>
  </si>
  <si>
    <t>ст.65С2ВА круг 14</t>
  </si>
  <si>
    <t>ХВ4 круг 12 (вольфрам 4,3%)</t>
  </si>
  <si>
    <t>ХВ4 круг 22 (вольфрам 4,3%)</t>
  </si>
  <si>
    <t>А12 круг 3</t>
  </si>
  <si>
    <t xml:space="preserve">А12 круг 4,5 </t>
  </si>
  <si>
    <t>ст.20 шестигранник 7</t>
  </si>
  <si>
    <t>ст.35 шестигранник 7</t>
  </si>
  <si>
    <t>ст.35 шестигранник 8</t>
  </si>
  <si>
    <t>ст.35 шестигранник 10</t>
  </si>
  <si>
    <t>ст.35 шестигранник 17</t>
  </si>
  <si>
    <t xml:space="preserve">ст.20 круг 5,5 </t>
  </si>
  <si>
    <t>ст.20 круг 6</t>
  </si>
  <si>
    <t>30ХГСА круг 4</t>
  </si>
  <si>
    <t>ст.35 круг 4</t>
  </si>
  <si>
    <t>ст. 35 круг 4,5</t>
  </si>
  <si>
    <t>ст.35 круг 6</t>
  </si>
  <si>
    <t>40Х круг 4</t>
  </si>
  <si>
    <t>ст.50 круг 3,3</t>
  </si>
  <si>
    <t xml:space="preserve">Скл. г. Набережные Челны   </t>
  </si>
  <si>
    <t>Латунный прокат</t>
  </si>
  <si>
    <t>1б - 55 кг</t>
  </si>
  <si>
    <t xml:space="preserve">28 б - 50 кг, 4 б -44 кг, </t>
  </si>
  <si>
    <t>23 б - 55 кг, 4 б - 44 кг, 17 б - 52 кг</t>
  </si>
  <si>
    <t>2 б - 60 кг</t>
  </si>
  <si>
    <t>3 б - 60 кг, 1 б - 50 кг</t>
  </si>
  <si>
    <t>2 б - 50 кг, 2 б - 55 кг</t>
  </si>
  <si>
    <t>Склад Верещагино, Пермский край ОПТ</t>
  </si>
  <si>
    <t>Цена с НДС, (руб.)</t>
  </si>
  <si>
    <t>Сумма с НДС (руб.)</t>
  </si>
  <si>
    <t>ОСТ 24.140.09.72</t>
  </si>
  <si>
    <t xml:space="preserve"> Эмали на полимеризационных смолах (перхлорвиниловые)</t>
  </si>
  <si>
    <t>Прокат инструментальный</t>
  </si>
  <si>
    <t xml:space="preserve"> ЛС59-1 круг 18 Тянутый, П ДКРНП</t>
  </si>
  <si>
    <t>Д16АМ 0,8х1200х2000</t>
  </si>
  <si>
    <t>Д16АТ 4х1200х4000</t>
  </si>
  <si>
    <t>Д16АТ 8х1200х2000</t>
  </si>
  <si>
    <t>АМГ3М 2х1200х4000</t>
  </si>
  <si>
    <t>АМГ3М 6х1200х4000</t>
  </si>
  <si>
    <t>АМГ6-БМ 4х1200х4000</t>
  </si>
  <si>
    <t>БРБ2М ≠ 0,2х250</t>
  </si>
  <si>
    <t>Труба алюминиевая Д1М    Ø 65х1,5</t>
  </si>
  <si>
    <t>Размеры, мм</t>
  </si>
  <si>
    <t>Кол-во, кг</t>
  </si>
  <si>
    <t>Кол-во листов, шт</t>
  </si>
  <si>
    <t>Цена, руб/кг</t>
  </si>
  <si>
    <t>Сумма, руб</t>
  </si>
  <si>
    <t>50х1150х1540</t>
  </si>
  <si>
    <t>55х1130х1540</t>
  </si>
  <si>
    <t>50х1420х2030</t>
  </si>
  <si>
    <t>60х1430х2130</t>
  </si>
  <si>
    <t>60х1410х2100</t>
  </si>
  <si>
    <t>65х1470х2140</t>
  </si>
  <si>
    <t>65х1460х2160</t>
  </si>
  <si>
    <t>55х1450х2140</t>
  </si>
  <si>
    <t>60х1450х2470</t>
  </si>
  <si>
    <t>60х1460х2130</t>
  </si>
  <si>
    <t>60х1300х2000</t>
  </si>
  <si>
    <t>60х1450х2200</t>
  </si>
  <si>
    <t>50х1310х1980</t>
  </si>
  <si>
    <t>50х1270х1890</t>
  </si>
  <si>
    <t>45х500х530</t>
  </si>
  <si>
    <t>55х1310х1910</t>
  </si>
  <si>
    <t>60х1300х1960</t>
  </si>
  <si>
    <t>55х1370х2030</t>
  </si>
  <si>
    <t>55х1400х2080</t>
  </si>
  <si>
    <t>50х1400х2100</t>
  </si>
  <si>
    <t>50х1350х2060</t>
  </si>
  <si>
    <t>50х1410х2100</t>
  </si>
  <si>
    <t>50х1380х2060</t>
  </si>
  <si>
    <t>50х1320х2050</t>
  </si>
  <si>
    <t>55х1400х2030</t>
  </si>
  <si>
    <t>55х1420х2100</t>
  </si>
  <si>
    <t>ИТОГО</t>
  </si>
  <si>
    <t>Пенопласт полистирольный плиточный (Листовой) ПС-1     ТУ 6-05-1178</t>
  </si>
  <si>
    <t>Сигнал воздушный С40В</t>
  </si>
  <si>
    <t xml:space="preserve"> Склад г.Кстово Нижегородская обл.             ОПТ</t>
  </si>
  <si>
    <t>Нормативно-Техническая документация ГОСТ, ОСТ, ТУ</t>
  </si>
  <si>
    <t>ТУ 16-505.495-81</t>
  </si>
  <si>
    <t>ТУ 16-505.185-71</t>
  </si>
  <si>
    <t>ТУ 16-505.437-82</t>
  </si>
  <si>
    <t>АМГ3М 1,5х1200х4000</t>
  </si>
  <si>
    <t>Скл. г. Казань, Татарстан ОПТ</t>
  </si>
  <si>
    <t xml:space="preserve"> МГШВ-0,35 белый</t>
  </si>
  <si>
    <t xml:space="preserve"> МГШВ-0,14 черный</t>
  </si>
  <si>
    <t xml:space="preserve"> МГШВ-0,2 желтый</t>
  </si>
  <si>
    <t xml:space="preserve"> МГШВ-0,12 синий</t>
  </si>
  <si>
    <r>
      <t xml:space="preserve">Труба стальная электросварная прямошовная </t>
    </r>
    <r>
      <rPr>
        <b/>
        <sz val="11"/>
        <rFont val="Times New Roman"/>
        <family val="1"/>
      </rPr>
      <t>820х10</t>
    </r>
    <r>
      <rPr>
        <sz val="11"/>
        <rFont val="Times New Roman"/>
        <family val="1"/>
      </rPr>
      <t xml:space="preserve"> К52/1 ВМЗ ТУ1381-007-05757848-2005 (13 шт) - 150,3 м</t>
    </r>
  </si>
  <si>
    <r>
      <t xml:space="preserve">Труба стальная электросварная прямошовная </t>
    </r>
    <r>
      <rPr>
        <b/>
        <sz val="11"/>
        <rFont val="Times New Roman"/>
        <family val="1"/>
      </rPr>
      <t>720х9</t>
    </r>
    <r>
      <rPr>
        <sz val="11"/>
        <rFont val="Times New Roman"/>
        <family val="1"/>
      </rPr>
      <t xml:space="preserve"> К52/1 ЧТПЗ ТУ1381-018-00186654-2009 (21 шт) - 249,95 м</t>
    </r>
  </si>
  <si>
    <t>АМГ5М 2х1200х3000</t>
  </si>
  <si>
    <t>Д16АТ 2х1200х4000</t>
  </si>
  <si>
    <t>АМЦ-М 2,5х1500х4000</t>
  </si>
  <si>
    <t>АМЦ-М 3х1200х4000</t>
  </si>
  <si>
    <t>АМГ3М 5х1200х4000</t>
  </si>
  <si>
    <t>АМГ3     8х1200х3000</t>
  </si>
  <si>
    <t>АМГ5М 1,5х1200х4000</t>
  </si>
  <si>
    <t>АМГ3M 8х1200х2000</t>
  </si>
  <si>
    <t>Запчасти к Автомобилям</t>
  </si>
  <si>
    <t>6</t>
  </si>
  <si>
    <t>20</t>
  </si>
  <si>
    <t>Цена 1 листа (розница)</t>
  </si>
  <si>
    <t>Вес 1 листа (кг)</t>
  </si>
  <si>
    <t>Наличие Кол-во шт</t>
  </si>
  <si>
    <t>Петля шарнирная № 4</t>
  </si>
  <si>
    <t>Скоба № 1</t>
  </si>
  <si>
    <t>Скоба № 2</t>
  </si>
  <si>
    <t>28*130</t>
  </si>
  <si>
    <t>22*130</t>
  </si>
  <si>
    <t>Масло гидравлическое МГЕ-10А               НПП ЭТМА Бидон 15,5 кг -40 шт.</t>
  </si>
  <si>
    <r>
      <t xml:space="preserve">Труба стальная электросварная прямошовная </t>
    </r>
    <r>
      <rPr>
        <b/>
        <sz val="11"/>
        <rFont val="Times New Roman"/>
        <family val="1"/>
      </rPr>
      <t>820х12</t>
    </r>
    <r>
      <rPr>
        <sz val="11"/>
        <rFont val="Times New Roman"/>
        <family val="1"/>
      </rPr>
      <t xml:space="preserve"> К52/1 ЧТПЗ ТУ1381-146-00186654-2009 (6 шт) - 69,8 м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</si>
</sst>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0"/>
    <numFmt numFmtId="174" formatCode="0.0"/>
    <numFmt numFmtId="175" formatCode="#,##0.0000"/>
    <numFmt numFmtId="176" formatCode="#,##0.0"/>
    <numFmt numFmtId="177" formatCode="0.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9"/>
      <name val="Tahoma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ahoma"/>
      <family val="2"/>
    </font>
    <font>
      <b/>
      <sz val="11"/>
      <color indexed="10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color indexed="30"/>
      <name val="Arial Black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9"/>
      <name val="Calibri"/>
      <family val="2"/>
    </font>
    <font>
      <i/>
      <sz val="20"/>
      <color indexed="8"/>
      <name val="Century Gothic"/>
      <family val="2"/>
    </font>
    <font>
      <i/>
      <sz val="20"/>
      <color indexed="30"/>
      <name val="Century Gothic"/>
      <family val="2"/>
    </font>
    <font>
      <sz val="24"/>
      <color indexed="8"/>
      <name val="Times New Roman"/>
      <family val="1"/>
    </font>
    <font>
      <sz val="12"/>
      <color indexed="8"/>
      <name val="Times New Roman"/>
      <family val="1"/>
    </font>
    <font>
      <b/>
      <sz val="20"/>
      <color indexed="8"/>
      <name val="Calibri"/>
      <family val="2"/>
    </font>
    <font>
      <b/>
      <sz val="20"/>
      <color indexed="53"/>
      <name val="Calibri"/>
      <family val="2"/>
    </font>
    <font>
      <b/>
      <sz val="20"/>
      <color indexed="13"/>
      <name val="Calibri"/>
      <family val="2"/>
    </font>
    <font>
      <b/>
      <sz val="20"/>
      <color indexed="9"/>
      <name val="Calibri"/>
      <family val="2"/>
    </font>
    <font>
      <b/>
      <sz val="20"/>
      <color indexed="62"/>
      <name val="Calibri"/>
      <family val="2"/>
    </font>
    <font>
      <b/>
      <sz val="20"/>
      <color indexed="17"/>
      <name val="Calibri"/>
      <family val="2"/>
    </font>
    <font>
      <b/>
      <sz val="20"/>
      <color indexed="52"/>
      <name val="Calibri"/>
      <family val="2"/>
    </font>
    <font>
      <sz val="28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rgb="FF0070C0"/>
      <name val="Arial Black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9"/>
      <color theme="0"/>
      <name val="Calibri"/>
      <family val="2"/>
    </font>
    <font>
      <sz val="12"/>
      <color theme="1"/>
      <name val="Times New Roman"/>
      <family val="1"/>
    </font>
    <font>
      <i/>
      <sz val="20"/>
      <color theme="1"/>
      <name val="Century Gothic"/>
      <family val="2"/>
    </font>
    <font>
      <i/>
      <sz val="20"/>
      <color rgb="FF0070C0"/>
      <name val="Century Gothic"/>
      <family val="2"/>
    </font>
    <font>
      <sz val="24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" fontId="5" fillId="0" borderId="10" xfId="0" applyNumberFormat="1" applyFont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4" fillId="33" borderId="10" xfId="71" applyNumberFormat="1" applyFont="1" applyFill="1" applyBorder="1" applyAlignment="1">
      <alignment horizontal="center" vertical="center" wrapText="1"/>
      <protection/>
    </xf>
    <xf numFmtId="175" fontId="4" fillId="33" borderId="10" xfId="71" applyNumberFormat="1" applyFont="1" applyFill="1" applyBorder="1" applyAlignment="1">
      <alignment horizontal="center" vertical="center" wrapText="1"/>
      <protection/>
    </xf>
    <xf numFmtId="0" fontId="4" fillId="33" borderId="10" xfId="71" applyFont="1" applyFill="1" applyBorder="1" applyAlignment="1">
      <alignment horizontal="center" vertical="center" wrapText="1"/>
      <protection/>
    </xf>
    <xf numFmtId="49" fontId="5" fillId="0" borderId="10" xfId="71" applyNumberFormat="1" applyFont="1" applyBorder="1" applyAlignment="1">
      <alignment horizontal="center" vertical="center" wrapText="1"/>
      <protection/>
    </xf>
    <xf numFmtId="49" fontId="4" fillId="0" borderId="10" xfId="71" applyNumberFormat="1" applyFont="1" applyBorder="1" applyAlignment="1">
      <alignment horizontal="center" vertical="center" wrapText="1"/>
      <protection/>
    </xf>
    <xf numFmtId="4" fontId="5" fillId="33" borderId="10" xfId="71" applyNumberFormat="1" applyFont="1" applyFill="1" applyBorder="1" applyAlignment="1">
      <alignment horizontal="center" vertical="center" wrapText="1"/>
      <protection/>
    </xf>
    <xf numFmtId="175" fontId="5" fillId="33" borderId="10" xfId="71" applyNumberFormat="1" applyFont="1" applyFill="1" applyBorder="1" applyAlignment="1">
      <alignment horizontal="center" vertical="center" wrapText="1"/>
      <protection/>
    </xf>
    <xf numFmtId="4" fontId="5" fillId="33" borderId="10" xfId="71" applyNumberFormat="1" applyFont="1" applyFill="1" applyBorder="1" applyAlignment="1">
      <alignment horizontal="center" vertical="center"/>
      <protection/>
    </xf>
    <xf numFmtId="0" fontId="5" fillId="0" borderId="10" xfId="71" applyNumberFormat="1" applyFont="1" applyBorder="1" applyAlignment="1">
      <alignment horizontal="center" vertical="center"/>
      <protection/>
    </xf>
    <xf numFmtId="0" fontId="5" fillId="0" borderId="10" xfId="71" applyNumberFormat="1" applyFont="1" applyFill="1" applyBorder="1" applyAlignment="1">
      <alignment horizontal="center" vertical="center"/>
      <protection/>
    </xf>
    <xf numFmtId="0" fontId="5" fillId="0" borderId="10" xfId="71" applyFont="1" applyBorder="1" applyAlignment="1">
      <alignment horizontal="center" vertical="center"/>
      <protection/>
    </xf>
    <xf numFmtId="0" fontId="4" fillId="0" borderId="10" xfId="71" applyNumberFormat="1" applyFont="1" applyFill="1" applyBorder="1" applyAlignment="1">
      <alignment horizontal="center" vertical="center"/>
      <protection/>
    </xf>
    <xf numFmtId="0" fontId="4" fillId="0" borderId="10" xfId="71" applyFont="1" applyBorder="1" applyAlignment="1">
      <alignment horizontal="center" vertical="center"/>
      <protection/>
    </xf>
    <xf numFmtId="0" fontId="4" fillId="0" borderId="10" xfId="71" applyNumberFormat="1" applyFont="1" applyBorder="1" applyAlignment="1">
      <alignment horizontal="center" vertical="center"/>
      <protection/>
    </xf>
    <xf numFmtId="0" fontId="4" fillId="33" borderId="10" xfId="71" applyNumberFormat="1" applyFont="1" applyFill="1" applyBorder="1" applyAlignment="1">
      <alignment horizontal="left" vertical="center" wrapText="1"/>
      <protection/>
    </xf>
    <xf numFmtId="49" fontId="5" fillId="0" borderId="10" xfId="71" applyNumberFormat="1" applyFont="1" applyBorder="1" applyAlignment="1">
      <alignment horizontal="left" vertical="center" wrapText="1"/>
      <protection/>
    </xf>
    <xf numFmtId="0" fontId="4" fillId="0" borderId="10" xfId="71" applyFont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8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4" fontId="85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center" vertical="center"/>
    </xf>
    <xf numFmtId="0" fontId="7" fillId="0" borderId="0" xfId="71">
      <alignment/>
      <protection/>
    </xf>
    <xf numFmtId="4" fontId="4" fillId="34" borderId="10" xfId="71" applyNumberFormat="1" applyFont="1" applyFill="1" applyBorder="1" applyAlignment="1">
      <alignment horizontal="center" vertical="center" wrapText="1"/>
      <protection/>
    </xf>
    <xf numFmtId="0" fontId="5" fillId="34" borderId="10" xfId="71" applyFont="1" applyFill="1" applyBorder="1" applyAlignment="1">
      <alignment horizontal="center" vertical="center" wrapText="1"/>
      <protection/>
    </xf>
    <xf numFmtId="0" fontId="5" fillId="0" borderId="10" xfId="71" applyFont="1" applyFill="1" applyBorder="1" applyAlignment="1">
      <alignment horizontal="center" vertical="center" wrapText="1"/>
      <protection/>
    </xf>
    <xf numFmtId="0" fontId="5" fillId="0" borderId="10" xfId="71" applyFont="1" applyFill="1" applyBorder="1" applyAlignment="1">
      <alignment horizontal="center" vertical="center"/>
      <protection/>
    </xf>
    <xf numFmtId="4" fontId="10" fillId="0" borderId="10" xfId="71" applyNumberFormat="1" applyFont="1" applyBorder="1" applyAlignment="1">
      <alignment horizontal="center" vertical="center" wrapText="1"/>
      <protection/>
    </xf>
    <xf numFmtId="0" fontId="5" fillId="0" borderId="10" xfId="71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9" fillId="0" borderId="10" xfId="72" applyFont="1" applyFill="1" applyBorder="1" applyAlignment="1">
      <alignment horizontal="center" vertical="center" wrapText="1"/>
      <protection/>
    </xf>
    <xf numFmtId="0" fontId="9" fillId="0" borderId="10" xfId="72" applyFont="1" applyFill="1" applyBorder="1" applyAlignment="1">
      <alignment horizontal="left" vertical="center" wrapText="1"/>
      <protection/>
    </xf>
    <xf numFmtId="177" fontId="9" fillId="0" borderId="10" xfId="72" applyNumberFormat="1" applyFont="1" applyFill="1" applyBorder="1" applyAlignment="1">
      <alignment horizontal="center" vertical="center" wrapText="1"/>
      <protection/>
    </xf>
    <xf numFmtId="4" fontId="9" fillId="0" borderId="10" xfId="72" applyNumberFormat="1" applyFont="1" applyFill="1" applyBorder="1" applyAlignment="1">
      <alignment horizontal="center" vertical="center" wrapText="1"/>
      <protection/>
    </xf>
    <xf numFmtId="0" fontId="7" fillId="0" borderId="0" xfId="71" applyAlignment="1">
      <alignment horizontal="center"/>
      <protection/>
    </xf>
    <xf numFmtId="0" fontId="5" fillId="0" borderId="10" xfId="71" applyFont="1" applyFill="1" applyBorder="1" applyAlignment="1">
      <alignment vertical="center" wrapText="1"/>
      <protection/>
    </xf>
    <xf numFmtId="4" fontId="5" fillId="0" borderId="10" xfId="7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4" fillId="0" borderId="10" xfId="71" applyFont="1" applyFill="1" applyBorder="1" applyAlignment="1">
      <alignment horizontal="center" vertical="center" wrapText="1"/>
      <protection/>
    </xf>
    <xf numFmtId="177" fontId="5" fillId="0" borderId="10" xfId="71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6" fillId="33" borderId="0" xfId="71" applyFont="1" applyFill="1" applyAlignment="1">
      <alignment horizontal="center" vertical="center"/>
      <protection/>
    </xf>
    <xf numFmtId="0" fontId="86" fillId="0" borderId="11" xfId="0" applyFont="1" applyBorder="1" applyAlignment="1">
      <alignment horizontal="center" vertical="center"/>
    </xf>
    <xf numFmtId="0" fontId="8" fillId="0" borderId="10" xfId="71" applyNumberFormat="1" applyFont="1" applyFill="1" applyBorder="1" applyAlignment="1">
      <alignment horizontal="center" vertical="center" wrapText="1"/>
      <protection/>
    </xf>
    <xf numFmtId="175" fontId="8" fillId="0" borderId="10" xfId="71" applyNumberFormat="1" applyFont="1" applyFill="1" applyBorder="1" applyAlignment="1">
      <alignment horizontal="center" vertical="center" wrapText="1"/>
      <protection/>
    </xf>
    <xf numFmtId="4" fontId="8" fillId="0" borderId="10" xfId="71" applyNumberFormat="1" applyFont="1" applyFill="1" applyBorder="1" applyAlignment="1">
      <alignment horizontal="center" vertical="center" wrapText="1"/>
      <protection/>
    </xf>
    <xf numFmtId="49" fontId="9" fillId="0" borderId="10" xfId="71" applyNumberFormat="1" applyFont="1" applyBorder="1" applyAlignment="1">
      <alignment horizontal="center" vertical="center" wrapText="1"/>
      <protection/>
    </xf>
    <xf numFmtId="0" fontId="9" fillId="0" borderId="10" xfId="71" applyFont="1" applyBorder="1" applyAlignment="1">
      <alignment horizontal="center" vertical="center" wrapText="1"/>
      <protection/>
    </xf>
    <xf numFmtId="174" fontId="9" fillId="0" borderId="10" xfId="71" applyNumberFormat="1" applyFont="1" applyBorder="1" applyAlignment="1">
      <alignment horizontal="center" vertical="center" wrapText="1"/>
      <protection/>
    </xf>
    <xf numFmtId="4" fontId="9" fillId="33" borderId="10" xfId="71" applyNumberFormat="1" applyFont="1" applyFill="1" applyBorder="1" applyAlignment="1">
      <alignment horizontal="center" vertical="center" wrapText="1"/>
      <protection/>
    </xf>
    <xf numFmtId="0" fontId="9" fillId="0" borderId="10" xfId="71" applyFont="1" applyBorder="1" applyAlignment="1">
      <alignment horizontal="left" vertical="center" wrapText="1"/>
      <protection/>
    </xf>
    <xf numFmtId="3" fontId="9" fillId="0" borderId="10" xfId="71" applyNumberFormat="1" applyFont="1" applyBorder="1" applyAlignment="1">
      <alignment horizontal="center" vertical="center" wrapText="1"/>
      <protection/>
    </xf>
    <xf numFmtId="0" fontId="9" fillId="0" borderId="10" xfId="71" applyFont="1" applyFill="1" applyBorder="1" applyAlignment="1">
      <alignment horizontal="center" vertical="center" wrapText="1"/>
      <protection/>
    </xf>
    <xf numFmtId="0" fontId="8" fillId="0" borderId="10" xfId="71" applyFont="1" applyFill="1" applyBorder="1" applyAlignment="1">
      <alignment horizontal="left" vertical="center" wrapText="1"/>
      <protection/>
    </xf>
    <xf numFmtId="0" fontId="8" fillId="0" borderId="10" xfId="71" applyFont="1" applyFill="1" applyBorder="1" applyAlignment="1">
      <alignment horizontal="center" vertical="center" wrapText="1"/>
      <protection/>
    </xf>
    <xf numFmtId="3" fontId="8" fillId="0" borderId="10" xfId="71" applyNumberFormat="1" applyFont="1" applyFill="1" applyBorder="1" applyAlignment="1">
      <alignment horizontal="center" vertical="center" wrapText="1"/>
      <protection/>
    </xf>
    <xf numFmtId="4" fontId="9" fillId="0" borderId="10" xfId="71" applyNumberFormat="1" applyFont="1" applyFill="1" applyBorder="1" applyAlignment="1">
      <alignment horizontal="center" vertical="center" wrapText="1"/>
      <protection/>
    </xf>
    <xf numFmtId="0" fontId="9" fillId="0" borderId="10" xfId="71" applyFont="1" applyFill="1" applyBorder="1" applyAlignment="1">
      <alignment horizontal="left" vertical="center" wrapText="1"/>
      <protection/>
    </xf>
    <xf numFmtId="3" fontId="9" fillId="0" borderId="10" xfId="71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8" fillId="33" borderId="10" xfId="71" applyFont="1" applyFill="1" applyBorder="1" applyAlignment="1">
      <alignment horizontal="center" vertical="center" wrapText="1"/>
      <protection/>
    </xf>
    <xf numFmtId="0" fontId="12" fillId="0" borderId="10" xfId="71" applyFont="1" applyFill="1" applyBorder="1" applyAlignment="1">
      <alignment horizontal="left" vertical="center" wrapText="1"/>
      <protection/>
    </xf>
    <xf numFmtId="0" fontId="12" fillId="0" borderId="10" xfId="71" applyFont="1" applyFill="1" applyBorder="1" applyAlignment="1">
      <alignment horizontal="center" vertical="center" wrapText="1"/>
      <protection/>
    </xf>
    <xf numFmtId="177" fontId="12" fillId="0" borderId="10" xfId="71" applyNumberFormat="1" applyFont="1" applyFill="1" applyBorder="1" applyAlignment="1">
      <alignment horizontal="center" vertical="center" wrapText="1"/>
      <protection/>
    </xf>
    <xf numFmtId="4" fontId="4" fillId="0" borderId="12" xfId="71" applyNumberFormat="1" applyFont="1" applyFill="1" applyBorder="1" applyAlignment="1">
      <alignment horizontal="center" vertical="center" wrapText="1"/>
      <protection/>
    </xf>
    <xf numFmtId="0" fontId="4" fillId="0" borderId="10" xfId="71" applyFont="1" applyFill="1" applyBorder="1" applyAlignment="1">
      <alignment horizontal="left" vertical="center" wrapText="1"/>
      <protection/>
    </xf>
    <xf numFmtId="4" fontId="5" fillId="0" borderId="12" xfId="71" applyNumberFormat="1" applyFont="1" applyFill="1" applyBorder="1" applyAlignment="1">
      <alignment horizontal="center" vertical="center" wrapText="1"/>
      <protection/>
    </xf>
    <xf numFmtId="0" fontId="0" fillId="35" borderId="10" xfId="0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77" fontId="15" fillId="34" borderId="10" xfId="44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174" fontId="10" fillId="0" borderId="10" xfId="0" applyNumberFormat="1" applyFont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74" fontId="15" fillId="0" borderId="10" xfId="0" applyNumberFormat="1" applyFont="1" applyBorder="1" applyAlignment="1">
      <alignment horizontal="center" vertical="center" wrapText="1"/>
    </xf>
    <xf numFmtId="173" fontId="15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vertical="center" wrapText="1"/>
    </xf>
    <xf numFmtId="0" fontId="87" fillId="0" borderId="0" xfId="0" applyFont="1" applyAlignment="1">
      <alignment/>
    </xf>
    <xf numFmtId="173" fontId="15" fillId="0" borderId="10" xfId="0" applyNumberFormat="1" applyFont="1" applyBorder="1" applyAlignment="1">
      <alignment horizontal="center" vertical="center" wrapText="1"/>
    </xf>
    <xf numFmtId="173" fontId="10" fillId="0" borderId="10" xfId="0" applyNumberFormat="1" applyFont="1" applyBorder="1" applyAlignment="1">
      <alignment horizontal="center" vertical="center" wrapText="1"/>
    </xf>
    <xf numFmtId="0" fontId="88" fillId="0" borderId="0" xfId="0" applyFont="1" applyAlignment="1">
      <alignment horizontal="center"/>
    </xf>
    <xf numFmtId="17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4" fontId="16" fillId="0" borderId="0" xfId="63" applyNumberFormat="1" applyFont="1" applyFill="1" applyBorder="1" applyAlignment="1">
      <alignment horizontal="center" vertical="center" wrapText="1"/>
      <protection/>
    </xf>
    <xf numFmtId="0" fontId="87" fillId="33" borderId="0" xfId="0" applyFont="1" applyFill="1" applyAlignment="1">
      <alignment/>
    </xf>
    <xf numFmtId="4" fontId="14" fillId="33" borderId="0" xfId="63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4" fontId="89" fillId="33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9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89" fillId="0" borderId="0" xfId="0" applyNumberFormat="1" applyFont="1" applyFill="1" applyBorder="1" applyAlignment="1">
      <alignment horizontal="center" vertical="center" wrapText="1"/>
    </xf>
    <xf numFmtId="0" fontId="87" fillId="0" borderId="0" xfId="0" applyFont="1" applyFill="1" applyAlignment="1">
      <alignment horizontal="center"/>
    </xf>
    <xf numFmtId="173" fontId="87" fillId="0" borderId="0" xfId="0" applyNumberFormat="1" applyFont="1" applyAlignment="1">
      <alignment horizontal="center"/>
    </xf>
    <xf numFmtId="4" fontId="4" fillId="33" borderId="10" xfId="0" applyNumberFormat="1" applyFont="1" applyFill="1" applyBorder="1" applyAlignment="1">
      <alignment horizontal="center" vertical="center"/>
    </xf>
    <xf numFmtId="4" fontId="84" fillId="0" borderId="10" xfId="0" applyNumberFormat="1" applyFont="1" applyBorder="1" applyAlignment="1">
      <alignment horizontal="center" vertical="center" wrapText="1"/>
    </xf>
    <xf numFmtId="4" fontId="91" fillId="0" borderId="10" xfId="0" applyNumberFormat="1" applyFont="1" applyBorder="1" applyAlignment="1">
      <alignment horizontal="center" vertical="center" wrapText="1"/>
    </xf>
    <xf numFmtId="173" fontId="84" fillId="0" borderId="10" xfId="0" applyNumberFormat="1" applyFont="1" applyBorder="1" applyAlignment="1">
      <alignment horizontal="center" vertical="center" wrapText="1"/>
    </xf>
    <xf numFmtId="0" fontId="90" fillId="0" borderId="10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left" vertical="center" wrapText="1"/>
    </xf>
    <xf numFmtId="0" fontId="92" fillId="0" borderId="10" xfId="0" applyFont="1" applyBorder="1" applyAlignment="1">
      <alignment horizontal="center" vertical="center" wrapText="1"/>
    </xf>
    <xf numFmtId="2" fontId="84" fillId="0" borderId="10" xfId="0" applyNumberFormat="1" applyFont="1" applyBorder="1" applyAlignment="1">
      <alignment horizontal="center" vertical="center" wrapText="1"/>
    </xf>
    <xf numFmtId="2" fontId="91" fillId="0" borderId="10" xfId="0" applyNumberFormat="1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4" fillId="0" borderId="10" xfId="0" applyFont="1" applyBorder="1" applyAlignment="1">
      <alignment horizontal="left" vertical="center" wrapText="1"/>
    </xf>
    <xf numFmtId="177" fontId="93" fillId="0" borderId="10" xfId="0" applyNumberFormat="1" applyFont="1" applyBorder="1" applyAlignment="1">
      <alignment horizontal="center" vertical="center" wrapText="1"/>
    </xf>
    <xf numFmtId="173" fontId="93" fillId="0" borderId="10" xfId="0" applyNumberFormat="1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7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84" fillId="0" borderId="0" xfId="0" applyFont="1" applyAlignment="1">
      <alignment horizontal="center" vertical="center" wrapText="1"/>
    </xf>
    <xf numFmtId="173" fontId="0" fillId="0" borderId="0" xfId="0" applyNumberFormat="1" applyFont="1" applyAlignment="1">
      <alignment/>
    </xf>
    <xf numFmtId="0" fontId="94" fillId="0" borderId="0" xfId="43" applyFont="1" applyAlignment="1" applyProtection="1">
      <alignment vertical="center"/>
      <protection/>
    </xf>
    <xf numFmtId="1" fontId="4" fillId="33" borderId="10" xfId="71" applyNumberFormat="1" applyFont="1" applyFill="1" applyBorder="1" applyAlignment="1">
      <alignment horizontal="center" vertical="center" wrapText="1"/>
      <protection/>
    </xf>
    <xf numFmtId="0" fontId="5" fillId="33" borderId="10" xfId="71" applyNumberFormat="1" applyFont="1" applyFill="1" applyBorder="1" applyAlignment="1">
      <alignment horizontal="center" vertical="center" wrapText="1"/>
      <protection/>
    </xf>
    <xf numFmtId="1" fontId="5" fillId="0" borderId="10" xfId="71" applyNumberFormat="1" applyFont="1" applyBorder="1" applyAlignment="1">
      <alignment horizontal="center" vertical="center" wrapText="1"/>
      <protection/>
    </xf>
    <xf numFmtId="49" fontId="4" fillId="0" borderId="10" xfId="71" applyNumberFormat="1" applyFont="1" applyBorder="1" applyAlignment="1">
      <alignment horizontal="left" vertical="center" wrapText="1" indent="1"/>
      <protection/>
    </xf>
    <xf numFmtId="4" fontId="5" fillId="33" borderId="10" xfId="71" applyNumberFormat="1" applyFont="1" applyFill="1" applyBorder="1" applyAlignment="1">
      <alignment horizontal="left" vertical="center" wrapText="1" indent="1"/>
      <protection/>
    </xf>
    <xf numFmtId="175" fontId="5" fillId="33" borderId="10" xfId="71" applyNumberFormat="1" applyFont="1" applyFill="1" applyBorder="1" applyAlignment="1">
      <alignment horizontal="left" vertical="center" wrapText="1" indent="1"/>
      <protection/>
    </xf>
    <xf numFmtId="49" fontId="5" fillId="0" borderId="10" xfId="71" applyNumberFormat="1" applyFont="1" applyBorder="1" applyAlignment="1">
      <alignment horizontal="left" vertical="center" wrapText="1" indent="1"/>
      <protection/>
    </xf>
    <xf numFmtId="4" fontId="5" fillId="33" borderId="10" xfId="71" applyNumberFormat="1" applyFont="1" applyFill="1" applyBorder="1" applyAlignment="1">
      <alignment horizontal="left" vertical="center" indent="1"/>
      <protection/>
    </xf>
    <xf numFmtId="0" fontId="4" fillId="0" borderId="10" xfId="71" applyFont="1" applyBorder="1" applyAlignment="1">
      <alignment horizontal="left" vertical="center" wrapText="1" indent="1"/>
      <protection/>
    </xf>
    <xf numFmtId="49" fontId="5" fillId="0" borderId="10" xfId="71" applyNumberFormat="1" applyFont="1" applyFill="1" applyBorder="1" applyAlignment="1">
      <alignment horizontal="left" vertical="center" wrapText="1" indent="1"/>
      <protection/>
    </xf>
    <xf numFmtId="0" fontId="5" fillId="0" borderId="10" xfId="71" applyFont="1" applyBorder="1" applyAlignment="1">
      <alignment horizontal="left" vertical="center" indent="1"/>
      <protection/>
    </xf>
    <xf numFmtId="175" fontId="10" fillId="0" borderId="10" xfId="0" applyNumberFormat="1" applyFont="1" applyFill="1" applyBorder="1" applyAlignment="1">
      <alignment horizontal="center" vertical="center" wrapText="1"/>
    </xf>
    <xf numFmtId="177" fontId="5" fillId="0" borderId="10" xfId="71" applyNumberFormat="1" applyFont="1" applyBorder="1" applyAlignment="1">
      <alignment horizontal="left" vertical="center" wrapText="1" indent="1"/>
      <protection/>
    </xf>
    <xf numFmtId="177" fontId="5" fillId="0" borderId="10" xfId="71" applyNumberFormat="1" applyFont="1" applyFill="1" applyBorder="1" applyAlignment="1">
      <alignment horizontal="left" vertical="center" indent="1"/>
      <protection/>
    </xf>
    <xf numFmtId="177" fontId="4" fillId="0" borderId="10" xfId="71" applyNumberFormat="1" applyFont="1" applyBorder="1" applyAlignment="1">
      <alignment horizontal="left" vertical="center" wrapText="1" indent="1"/>
      <protection/>
    </xf>
    <xf numFmtId="177" fontId="4" fillId="0" borderId="10" xfId="71" applyNumberFormat="1" applyFont="1" applyFill="1" applyBorder="1" applyAlignment="1">
      <alignment horizontal="left" vertical="center" indent="1"/>
      <protection/>
    </xf>
    <xf numFmtId="177" fontId="4" fillId="0" borderId="10" xfId="71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4" fillId="33" borderId="13" xfId="72" applyNumberFormat="1" applyFont="1" applyFill="1" applyBorder="1" applyAlignment="1">
      <alignment horizontal="center" vertical="center" wrapText="1"/>
      <protection/>
    </xf>
    <xf numFmtId="0" fontId="4" fillId="33" borderId="14" xfId="72" applyNumberFormat="1" applyFont="1" applyFill="1" applyBorder="1" applyAlignment="1">
      <alignment horizontal="center" vertical="center" wrapText="1"/>
      <protection/>
    </xf>
    <xf numFmtId="175" fontId="4" fillId="33" borderId="14" xfId="72" applyNumberFormat="1" applyFont="1" applyFill="1" applyBorder="1" applyAlignment="1">
      <alignment horizontal="center" vertical="center" wrapText="1"/>
      <protection/>
    </xf>
    <xf numFmtId="175" fontId="4" fillId="33" borderId="15" xfId="72" applyNumberFormat="1" applyFont="1" applyFill="1" applyBorder="1" applyAlignment="1">
      <alignment horizontal="center" vertical="center" wrapText="1"/>
      <protection/>
    </xf>
    <xf numFmtId="0" fontId="5" fillId="33" borderId="16" xfId="71" applyFont="1" applyFill="1" applyBorder="1" applyAlignment="1">
      <alignment horizontal="center" vertical="center" wrapText="1"/>
      <protection/>
    </xf>
    <xf numFmtId="0" fontId="4" fillId="33" borderId="16" xfId="71" applyFont="1" applyFill="1" applyBorder="1" applyAlignment="1">
      <alignment horizontal="center" vertical="center" wrapText="1"/>
      <protection/>
    </xf>
    <xf numFmtId="0" fontId="4" fillId="33" borderId="16" xfId="71" applyNumberFormat="1" applyFont="1" applyFill="1" applyBorder="1" applyAlignment="1">
      <alignment horizontal="center" vertical="center" wrapText="1"/>
      <protection/>
    </xf>
    <xf numFmtId="49" fontId="5" fillId="33" borderId="10" xfId="71" applyNumberFormat="1" applyFont="1" applyFill="1" applyBorder="1" applyAlignment="1">
      <alignment horizontal="center" vertical="center" wrapText="1"/>
      <protection/>
    </xf>
    <xf numFmtId="0" fontId="5" fillId="33" borderId="10" xfId="71" applyFont="1" applyFill="1" applyBorder="1" applyAlignment="1">
      <alignment horizontal="center" vertical="center" wrapText="1"/>
      <protection/>
    </xf>
    <xf numFmtId="4" fontId="5" fillId="33" borderId="10" xfId="72" applyNumberFormat="1" applyFont="1" applyFill="1" applyBorder="1" applyAlignment="1">
      <alignment horizontal="center" vertical="center" wrapText="1"/>
      <protection/>
    </xf>
    <xf numFmtId="49" fontId="4" fillId="33" borderId="10" xfId="71" applyNumberFormat="1" applyFont="1" applyFill="1" applyBorder="1" applyAlignment="1">
      <alignment horizontal="center" vertical="center" wrapText="1"/>
      <protection/>
    </xf>
    <xf numFmtId="0" fontId="5" fillId="33" borderId="10" xfId="71" applyFont="1" applyFill="1" applyBorder="1" applyAlignment="1">
      <alignment horizontal="left" vertical="center" wrapText="1"/>
      <protection/>
    </xf>
    <xf numFmtId="0" fontId="4" fillId="33" borderId="12" xfId="71" applyFont="1" applyFill="1" applyBorder="1" applyAlignment="1">
      <alignment horizontal="left" vertical="center" wrapText="1"/>
      <protection/>
    </xf>
    <xf numFmtId="4" fontId="7" fillId="0" borderId="10" xfId="76" applyNumberFormat="1" applyBorder="1" applyAlignment="1">
      <alignment horizontal="center" vertical="center"/>
      <protection/>
    </xf>
    <xf numFmtId="4" fontId="5" fillId="33" borderId="10" xfId="76" applyNumberFormat="1" applyFont="1" applyFill="1" applyBorder="1" applyAlignment="1">
      <alignment horizontal="center" vertical="center" wrapText="1"/>
      <protection/>
    </xf>
    <xf numFmtId="0" fontId="5" fillId="33" borderId="16" xfId="71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" fontId="7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73" fontId="5" fillId="0" borderId="0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4" fontId="95" fillId="0" borderId="10" xfId="0" applyNumberFormat="1" applyFont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33" borderId="18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0" fillId="33" borderId="21" xfId="0" applyNumberForma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3" fillId="0" borderId="0" xfId="0" applyFont="1" applyAlignment="1">
      <alignment/>
    </xf>
    <xf numFmtId="2" fontId="0" fillId="0" borderId="0" xfId="0" applyNumberFormat="1" applyAlignment="1">
      <alignment/>
    </xf>
    <xf numFmtId="2" fontId="73" fillId="0" borderId="0" xfId="0" applyNumberFormat="1" applyFont="1" applyAlignment="1">
      <alignment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2" fontId="0" fillId="33" borderId="24" xfId="0" applyNumberFormat="1" applyFill="1" applyBorder="1" applyAlignment="1">
      <alignment horizontal="center" vertical="center"/>
    </xf>
    <xf numFmtId="1" fontId="0" fillId="33" borderId="24" xfId="0" applyNumberFormat="1" applyFill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73" fillId="0" borderId="24" xfId="0" applyFont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96" fillId="0" borderId="0" xfId="0" applyFont="1" applyAlignment="1">
      <alignment vertical="center"/>
    </xf>
    <xf numFmtId="3" fontId="73" fillId="0" borderId="25" xfId="0" applyNumberFormat="1" applyFont="1" applyBorder="1" applyAlignment="1">
      <alignment horizontal="center" vertic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" fillId="36" borderId="10" xfId="71" applyFont="1" applyFill="1" applyBorder="1" applyAlignment="1">
      <alignment horizontal="left" vertical="center" wrapText="1"/>
      <protection/>
    </xf>
    <xf numFmtId="0" fontId="65" fillId="0" borderId="0" xfId="0" applyFont="1" applyBorder="1" applyAlignment="1">
      <alignment/>
    </xf>
    <xf numFmtId="0" fontId="97" fillId="0" borderId="0" xfId="0" applyFont="1" applyFill="1" applyBorder="1" applyAlignment="1">
      <alignment/>
    </xf>
    <xf numFmtId="0" fontId="65" fillId="0" borderId="0" xfId="0" applyFont="1" applyBorder="1" applyAlignment="1">
      <alignment horizontal="center"/>
    </xf>
    <xf numFmtId="0" fontId="5" fillId="0" borderId="10" xfId="71" applyFont="1" applyBorder="1" applyAlignment="1">
      <alignment horizontal="left" vertical="center"/>
      <protection/>
    </xf>
    <xf numFmtId="177" fontId="5" fillId="0" borderId="10" xfId="71" applyNumberFormat="1" applyFont="1" applyFill="1" applyBorder="1" applyAlignment="1">
      <alignment horizontal="center" vertical="center"/>
      <protection/>
    </xf>
    <xf numFmtId="0" fontId="4" fillId="0" borderId="12" xfId="71" applyFont="1" applyFill="1" applyBorder="1" applyAlignment="1">
      <alignment horizontal="center" vertical="center" wrapText="1"/>
      <protection/>
    </xf>
    <xf numFmtId="175" fontId="4" fillId="33" borderId="0" xfId="71" applyNumberFormat="1" applyFont="1" applyFill="1" applyBorder="1" applyAlignment="1">
      <alignment horizontal="center" vertical="center" wrapText="1"/>
      <protection/>
    </xf>
    <xf numFmtId="175" fontId="5" fillId="33" borderId="0" xfId="71" applyNumberFormat="1" applyFont="1" applyFill="1" applyBorder="1" applyAlignment="1">
      <alignment horizontal="center" vertical="center" wrapText="1"/>
      <protection/>
    </xf>
    <xf numFmtId="4" fontId="5" fillId="33" borderId="0" xfId="71" applyNumberFormat="1" applyFont="1" applyFill="1" applyBorder="1" applyAlignment="1">
      <alignment horizontal="center" vertical="center"/>
      <protection/>
    </xf>
    <xf numFmtId="4" fontId="8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4" fontId="95" fillId="0" borderId="0" xfId="0" applyNumberFormat="1" applyFont="1" applyBorder="1" applyAlignment="1">
      <alignment horizontal="center" vertical="center"/>
    </xf>
    <xf numFmtId="3" fontId="4" fillId="33" borderId="10" xfId="71" applyNumberFormat="1" applyFont="1" applyFill="1" applyBorder="1" applyAlignment="1">
      <alignment horizontal="center" vertical="center" wrapText="1"/>
      <protection/>
    </xf>
    <xf numFmtId="176" fontId="4" fillId="33" borderId="10" xfId="71" applyNumberFormat="1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0" xfId="0" applyBorder="1" applyAlignment="1">
      <alignment horizontal="center"/>
    </xf>
    <xf numFmtId="0" fontId="98" fillId="37" borderId="12" xfId="0" applyFont="1" applyFill="1" applyBorder="1" applyAlignment="1">
      <alignment vertical="center"/>
    </xf>
    <xf numFmtId="0" fontId="98" fillId="37" borderId="31" xfId="0" applyFont="1" applyFill="1" applyBorder="1" applyAlignment="1">
      <alignment vertical="center"/>
    </xf>
    <xf numFmtId="0" fontId="98" fillId="37" borderId="31" xfId="0" applyFont="1" applyFill="1" applyBorder="1" applyAlignment="1">
      <alignment horizontal="center" vertical="center"/>
    </xf>
    <xf numFmtId="0" fontId="98" fillId="37" borderId="32" xfId="0" applyFont="1" applyFill="1" applyBorder="1" applyAlignment="1">
      <alignment vertical="center"/>
    </xf>
    <xf numFmtId="0" fontId="98" fillId="37" borderId="32" xfId="0" applyFont="1" applyFill="1" applyBorder="1" applyAlignment="1">
      <alignment horizontal="center" vertical="center"/>
    </xf>
    <xf numFmtId="0" fontId="84" fillId="0" borderId="18" xfId="0" applyFont="1" applyBorder="1" applyAlignment="1">
      <alignment horizontal="center" vertical="center" wrapText="1"/>
    </xf>
    <xf numFmtId="0" fontId="5" fillId="38" borderId="10" xfId="71" applyFont="1" applyFill="1" applyBorder="1" applyAlignment="1">
      <alignment horizontal="center" vertical="center" wrapText="1"/>
      <protection/>
    </xf>
    <xf numFmtId="0" fontId="5" fillId="38" borderId="10" xfId="71" applyFont="1" applyFill="1" applyBorder="1" applyAlignment="1">
      <alignment horizontal="left" vertical="center" wrapText="1"/>
      <protection/>
    </xf>
    <xf numFmtId="177" fontId="5" fillId="38" borderId="10" xfId="71" applyNumberFormat="1" applyFont="1" applyFill="1" applyBorder="1" applyAlignment="1">
      <alignment horizontal="center" vertical="center" wrapText="1"/>
      <protection/>
    </xf>
    <xf numFmtId="4" fontId="5" fillId="38" borderId="10" xfId="71" applyNumberFormat="1" applyFont="1" applyFill="1" applyBorder="1" applyAlignment="1">
      <alignment horizontal="center" vertical="center" wrapText="1"/>
      <protection/>
    </xf>
    <xf numFmtId="4" fontId="5" fillId="38" borderId="12" xfId="71" applyNumberFormat="1" applyFont="1" applyFill="1" applyBorder="1" applyAlignment="1">
      <alignment horizontal="center" vertical="center" wrapText="1"/>
      <protection/>
    </xf>
    <xf numFmtId="0" fontId="0" fillId="38" borderId="1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3" fillId="0" borderId="0" xfId="0" applyFont="1" applyAlignment="1">
      <alignment horizontal="center"/>
    </xf>
    <xf numFmtId="0" fontId="99" fillId="0" borderId="0" xfId="0" applyFont="1" applyAlignment="1">
      <alignment horizontal="center" vertical="center" wrapText="1"/>
    </xf>
    <xf numFmtId="0" fontId="100" fillId="0" borderId="0" xfId="0" applyFont="1" applyAlignment="1">
      <alignment horizontal="center" vertical="center" wrapText="1"/>
    </xf>
    <xf numFmtId="0" fontId="8" fillId="10" borderId="10" xfId="71" applyFont="1" applyFill="1" applyBorder="1" applyAlignment="1">
      <alignment horizontal="center" vertical="center" wrapText="1"/>
      <protection/>
    </xf>
    <xf numFmtId="0" fontId="94" fillId="0" borderId="33" xfId="43" applyFont="1" applyBorder="1" applyAlignment="1" applyProtection="1">
      <alignment horizontal="center" vertical="center"/>
      <protection/>
    </xf>
    <xf numFmtId="0" fontId="94" fillId="0" borderId="0" xfId="43" applyFont="1" applyBorder="1" applyAlignment="1" applyProtection="1">
      <alignment horizontal="center" vertical="center"/>
      <protection/>
    </xf>
    <xf numFmtId="0" fontId="8" fillId="10" borderId="34" xfId="71" applyFont="1" applyFill="1" applyBorder="1" applyAlignment="1">
      <alignment horizontal="center" vertical="center" wrapText="1"/>
      <protection/>
    </xf>
    <xf numFmtId="0" fontId="8" fillId="10" borderId="11" xfId="71" applyFont="1" applyFill="1" applyBorder="1" applyAlignment="1">
      <alignment horizontal="center" vertical="center" wrapText="1"/>
      <protection/>
    </xf>
    <xf numFmtId="0" fontId="94" fillId="0" borderId="0" xfId="43" applyFont="1" applyAlignment="1" applyProtection="1">
      <alignment horizontal="center" vertical="center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8" fillId="10" borderId="12" xfId="71" applyFont="1" applyFill="1" applyBorder="1" applyAlignment="1">
      <alignment horizontal="center" vertical="center" wrapText="1"/>
      <protection/>
    </xf>
    <xf numFmtId="0" fontId="8" fillId="10" borderId="31" xfId="71" applyFont="1" applyFill="1" applyBorder="1" applyAlignment="1">
      <alignment horizontal="center" vertical="center" wrapText="1"/>
      <protection/>
    </xf>
    <xf numFmtId="0" fontId="8" fillId="10" borderId="32" xfId="71" applyFont="1" applyFill="1" applyBorder="1" applyAlignment="1">
      <alignment horizontal="center" vertical="center" wrapText="1"/>
      <protection/>
    </xf>
    <xf numFmtId="0" fontId="8" fillId="4" borderId="12" xfId="71" applyFont="1" applyFill="1" applyBorder="1" applyAlignment="1">
      <alignment horizontal="center" vertical="center" wrapText="1"/>
      <protection/>
    </xf>
    <xf numFmtId="0" fontId="8" fillId="4" borderId="31" xfId="71" applyFont="1" applyFill="1" applyBorder="1" applyAlignment="1">
      <alignment horizontal="center" vertical="center" wrapText="1"/>
      <protection/>
    </xf>
    <xf numFmtId="0" fontId="8" fillId="4" borderId="32" xfId="71" applyFont="1" applyFill="1" applyBorder="1" applyAlignment="1">
      <alignment horizontal="center" vertical="center" wrapText="1"/>
      <protection/>
    </xf>
    <xf numFmtId="0" fontId="6" fillId="38" borderId="0" xfId="71" applyFont="1" applyFill="1" applyAlignment="1">
      <alignment horizontal="center" vertical="center"/>
      <protection/>
    </xf>
    <xf numFmtId="0" fontId="6" fillId="2" borderId="0" xfId="71" applyFont="1" applyFill="1" applyAlignment="1">
      <alignment horizontal="center" vertical="center"/>
      <protection/>
    </xf>
    <xf numFmtId="0" fontId="94" fillId="33" borderId="0" xfId="43" applyFont="1" applyFill="1" applyAlignment="1" applyProtection="1">
      <alignment horizontal="center" vertical="center"/>
      <protection/>
    </xf>
    <xf numFmtId="0" fontId="11" fillId="39" borderId="12" xfId="71" applyFont="1" applyFill="1" applyBorder="1" applyAlignment="1">
      <alignment horizontal="center" vertical="top" wrapText="1"/>
      <protection/>
    </xf>
    <xf numFmtId="0" fontId="11" fillId="39" borderId="31" xfId="71" applyFont="1" applyFill="1" applyBorder="1" applyAlignment="1">
      <alignment horizontal="center" vertical="top" wrapText="1"/>
      <protection/>
    </xf>
    <xf numFmtId="0" fontId="11" fillId="39" borderId="32" xfId="71" applyFont="1" applyFill="1" applyBorder="1" applyAlignment="1">
      <alignment horizontal="center" vertical="top" wrapText="1"/>
      <protection/>
    </xf>
    <xf numFmtId="0" fontId="8" fillId="39" borderId="12" xfId="71" applyFont="1" applyFill="1" applyBorder="1" applyAlignment="1">
      <alignment horizontal="center" vertical="center" wrapText="1"/>
      <protection/>
    </xf>
    <xf numFmtId="0" fontId="9" fillId="39" borderId="31" xfId="71" applyFont="1" applyFill="1" applyBorder="1" applyAlignment="1">
      <alignment horizontal="center" vertical="center" wrapText="1"/>
      <protection/>
    </xf>
    <xf numFmtId="0" fontId="9" fillId="39" borderId="32" xfId="71" applyFont="1" applyFill="1" applyBorder="1" applyAlignment="1">
      <alignment horizontal="center" vertical="center" wrapText="1"/>
      <protection/>
    </xf>
    <xf numFmtId="0" fontId="11" fillId="39" borderId="12" xfId="71" applyFont="1" applyFill="1" applyBorder="1" applyAlignment="1">
      <alignment horizontal="center" vertical="center" wrapText="1"/>
      <protection/>
    </xf>
    <xf numFmtId="0" fontId="11" fillId="39" borderId="31" xfId="71" applyFont="1" applyFill="1" applyBorder="1" applyAlignment="1">
      <alignment horizontal="center" vertical="center" wrapText="1"/>
      <protection/>
    </xf>
    <xf numFmtId="0" fontId="11" fillId="39" borderId="32" xfId="71" applyFont="1" applyFill="1" applyBorder="1" applyAlignment="1">
      <alignment horizontal="center" vertical="center" wrapText="1"/>
      <protection/>
    </xf>
    <xf numFmtId="0" fontId="101" fillId="39" borderId="0" xfId="0" applyFont="1" applyFill="1" applyAlignment="1">
      <alignment horizontal="center" vertical="center"/>
    </xf>
    <xf numFmtId="0" fontId="102" fillId="0" borderId="10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94" fillId="0" borderId="0" xfId="43" applyFont="1" applyAlignment="1" applyProtection="1">
      <alignment horizontal="left" vertical="center"/>
      <protection/>
    </xf>
    <xf numFmtId="0" fontId="86" fillId="38" borderId="35" xfId="0" applyFont="1" applyFill="1" applyBorder="1" applyAlignment="1">
      <alignment horizontal="center" vertical="center" wrapText="1"/>
    </xf>
    <xf numFmtId="0" fontId="86" fillId="38" borderId="36" xfId="0" applyFont="1" applyFill="1" applyBorder="1" applyAlignment="1">
      <alignment horizontal="center" vertical="center" wrapText="1"/>
    </xf>
    <xf numFmtId="0" fontId="86" fillId="38" borderId="37" xfId="0" applyFont="1" applyFill="1" applyBorder="1" applyAlignment="1">
      <alignment horizontal="center" vertical="center" wrapText="1"/>
    </xf>
    <xf numFmtId="0" fontId="84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69" fillId="0" borderId="0" xfId="43" applyAlignment="1" applyProtection="1">
      <alignment horizontal="center" vertical="center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13" xfId="57"/>
    <cellStyle name="Обычный 14" xfId="58"/>
    <cellStyle name="Обычный 15" xfId="59"/>
    <cellStyle name="Обычный 2" xfId="60"/>
    <cellStyle name="Обычный 2 2" xfId="61"/>
    <cellStyle name="Обычный 2 3" xfId="62"/>
    <cellStyle name="Обычный 2 4" xfId="63"/>
    <cellStyle name="Обычный 2 5" xfId="64"/>
    <cellStyle name="Обычный 3" xfId="65"/>
    <cellStyle name="Обычный 3 2" xfId="66"/>
    <cellStyle name="Обычный 3 3" xfId="67"/>
    <cellStyle name="Обычный 3 4" xfId="68"/>
    <cellStyle name="Обычный 3 5" xfId="69"/>
    <cellStyle name="Обычный 3 6" xfId="70"/>
    <cellStyle name="Обычный 4" xfId="71"/>
    <cellStyle name="Обычный 4 2" xfId="72"/>
    <cellStyle name="Обычный 4 3" xfId="73"/>
    <cellStyle name="Обычный 4 4" xfId="74"/>
    <cellStyle name="Обычный 4 5" xfId="75"/>
    <cellStyle name="Обычный 5" xfId="76"/>
    <cellStyle name="Обычный 5 2" xfId="77"/>
    <cellStyle name="Обычный 5 3" xfId="78"/>
    <cellStyle name="Обычный 5 4" xfId="79"/>
    <cellStyle name="Обычный 6" xfId="80"/>
    <cellStyle name="Обычный 6 2" xfId="81"/>
    <cellStyle name="Обычный 6 3" xfId="82"/>
    <cellStyle name="Обычный 7" xfId="83"/>
    <cellStyle name="Обычный 7 2" xfId="84"/>
    <cellStyle name="Обычный 8" xfId="85"/>
    <cellStyle name="Обычный 9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Финансовый 2" xfId="96"/>
    <cellStyle name="Финансовый 2 2" xfId="97"/>
    <cellStyle name="Финансовый 2 3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7;&#1090;&#1072;&#1083;&#1100;&#1085;&#1086;&#1081;!A1" /><Relationship Id="rId2" Type="http://schemas.openxmlformats.org/officeDocument/2006/relationships/hyperlink" Target="#'&#1062;&#1074;&#1077;&#1090;&#1085;&#1086;&#1081; '!A1" /><Relationship Id="rId3" Type="http://schemas.openxmlformats.org/officeDocument/2006/relationships/hyperlink" Target="#&#1058;&#1077;&#1082;&#1089;&#1090;&#1080;&#1083;&#1100;!A1" /><Relationship Id="rId4" Type="http://schemas.openxmlformats.org/officeDocument/2006/relationships/hyperlink" Target="#&#1050;&#1088;&#1072;&#1089;&#1082;&#1080;!A1" /><Relationship Id="rId5" Type="http://schemas.openxmlformats.org/officeDocument/2006/relationships/hyperlink" Target="#&#1055;&#1088;&#1086;&#1074;&#1086;&#1076;!A1" /><Relationship Id="rId6" Type="http://schemas.openxmlformats.org/officeDocument/2006/relationships/hyperlink" Target="#'&#1058;&#1088;&#1091;&#1073;&#1072; &#1069;&#1057; &#1055;&#1064;'!A1" /><Relationship Id="rId7" Type="http://schemas.openxmlformats.org/officeDocument/2006/relationships/hyperlink" Target="#'&#1047;&#1072;&#1076;&#1074;. 500'!A1" /><Relationship Id="rId8" Type="http://schemas.openxmlformats.org/officeDocument/2006/relationships/hyperlink" Target="#&#1053;&#1061;!A1" /><Relationship Id="rId9" Type="http://schemas.openxmlformats.org/officeDocument/2006/relationships/hyperlink" Target="#'&#1055;&#1057;-1'!A1" /><Relationship Id="rId10" Type="http://schemas.openxmlformats.org/officeDocument/2006/relationships/hyperlink" Target="#&#1057;&#1090;&#1088;.&#1052;&#1072;&#1090;!A1" /><Relationship Id="rId11" Type="http://schemas.openxmlformats.org/officeDocument/2006/relationships/hyperlink" Target="#'&#1040;&#1088;&#1084; &#1044;&#1071;'!A1" /><Relationship Id="rId12" Type="http://schemas.openxmlformats.org/officeDocument/2006/relationships/hyperlink" Target="#&#1042;&#1056;&#1055;&#1052;!R1C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</xdr:row>
      <xdr:rowOff>9525</xdr:rowOff>
    </xdr:from>
    <xdr:ext cx="1504950" cy="742950"/>
    <xdr:sp>
      <xdr:nvSpPr>
        <xdr:cNvPr id="1" name="Прямоугольник 1">
          <a:hlinkClick r:id="rId1"/>
        </xdr:cNvPr>
        <xdr:cNvSpPr>
          <a:spLocks/>
        </xdr:cNvSpPr>
      </xdr:nvSpPr>
      <xdr:spPr>
        <a:xfrm>
          <a:off x="1219200" y="1476375"/>
          <a:ext cx="1504950" cy="7429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59595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СтальнойПрокат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oneCellAnchor>
    <xdr:from>
      <xdr:col>4</xdr:col>
      <xdr:colOff>600075</xdr:colOff>
      <xdr:row>3</xdr:row>
      <xdr:rowOff>180975</xdr:rowOff>
    </xdr:from>
    <xdr:ext cx="1323975" cy="733425"/>
    <xdr:sp>
      <xdr:nvSpPr>
        <xdr:cNvPr id="2" name="Прямоугольник 2">
          <a:hlinkClick r:id="rId2"/>
        </xdr:cNvPr>
        <xdr:cNvSpPr>
          <a:spLocks/>
        </xdr:cNvSpPr>
      </xdr:nvSpPr>
      <xdr:spPr>
        <a:xfrm>
          <a:off x="3038475" y="1457325"/>
          <a:ext cx="1323975" cy="733425"/>
        </a:xfrm>
        <a:prstGeom prst="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Цветной</a:t>
          </a:r>
          <a:r>
            <a:rPr lang="en-US" cap="none" sz="20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прокат</a:t>
          </a:r>
        </a:p>
      </xdr:txBody>
    </xdr:sp>
    <xdr:clientData/>
  </xdr:oneCellAnchor>
  <xdr:oneCellAnchor>
    <xdr:from>
      <xdr:col>7</xdr:col>
      <xdr:colOff>581025</xdr:colOff>
      <xdr:row>7</xdr:row>
      <xdr:rowOff>66675</xdr:rowOff>
    </xdr:from>
    <xdr:ext cx="1419225" cy="419100"/>
    <xdr:sp>
      <xdr:nvSpPr>
        <xdr:cNvPr id="3" name="Прямоугольник 4">
          <a:hlinkClick r:id="rId3"/>
        </xdr:cNvPr>
        <xdr:cNvSpPr>
          <a:spLocks/>
        </xdr:cNvSpPr>
      </xdr:nvSpPr>
      <xdr:spPr>
        <a:xfrm>
          <a:off x="4848225" y="2105025"/>
          <a:ext cx="1419225" cy="419100"/>
        </a:xfrm>
        <a:prstGeom prst="rect">
          <a:avLst/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ТЕКСТИЛЬ</a:t>
          </a:r>
        </a:p>
      </xdr:txBody>
    </xdr:sp>
    <xdr:clientData/>
  </xdr:oneCellAnchor>
  <xdr:oneCellAnchor>
    <xdr:from>
      <xdr:col>2</xdr:col>
      <xdr:colOff>123825</xdr:colOff>
      <xdr:row>9</xdr:row>
      <xdr:rowOff>9525</xdr:rowOff>
    </xdr:from>
    <xdr:ext cx="1323975" cy="742950"/>
    <xdr:sp>
      <xdr:nvSpPr>
        <xdr:cNvPr id="4" name="Прямоугольник 5">
          <a:hlinkClick r:id="rId4"/>
        </xdr:cNvPr>
        <xdr:cNvSpPr>
          <a:spLocks/>
        </xdr:cNvSpPr>
      </xdr:nvSpPr>
      <xdr:spPr>
        <a:xfrm>
          <a:off x="1343025" y="2428875"/>
          <a:ext cx="1323975" cy="742950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краски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эмали</a:t>
          </a:r>
        </a:p>
      </xdr:txBody>
    </xdr:sp>
    <xdr:clientData/>
  </xdr:oneCellAnchor>
  <xdr:oneCellAnchor>
    <xdr:from>
      <xdr:col>5</xdr:col>
      <xdr:colOff>85725</xdr:colOff>
      <xdr:row>9</xdr:row>
      <xdr:rowOff>9525</xdr:rowOff>
    </xdr:from>
    <xdr:ext cx="1190625" cy="723900"/>
    <xdr:sp>
      <xdr:nvSpPr>
        <xdr:cNvPr id="5" name="Прямоугольник 6">
          <a:hlinkClick r:id="rId5"/>
        </xdr:cNvPr>
        <xdr:cNvSpPr>
          <a:spLocks/>
        </xdr:cNvSpPr>
      </xdr:nvSpPr>
      <xdr:spPr>
        <a:xfrm>
          <a:off x="3133725" y="2428875"/>
          <a:ext cx="1190625" cy="723900"/>
        </a:xfrm>
        <a:prstGeom prst="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Кабель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Провод</a:t>
          </a:r>
        </a:p>
      </xdr:txBody>
    </xdr:sp>
    <xdr:clientData/>
  </xdr:oneCellAnchor>
  <xdr:oneCellAnchor>
    <xdr:from>
      <xdr:col>11</xdr:col>
      <xdr:colOff>9525</xdr:colOff>
      <xdr:row>4</xdr:row>
      <xdr:rowOff>9525</xdr:rowOff>
    </xdr:from>
    <xdr:ext cx="2257425" cy="1066800"/>
    <xdr:sp>
      <xdr:nvSpPr>
        <xdr:cNvPr id="6" name="Прямоугольник 8">
          <a:hlinkClick r:id="rId6"/>
        </xdr:cNvPr>
        <xdr:cNvSpPr>
          <a:spLocks/>
        </xdr:cNvSpPr>
      </xdr:nvSpPr>
      <xdr:spPr>
        <a:xfrm>
          <a:off x="6715125" y="1476375"/>
          <a:ext cx="2257425" cy="10668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Труба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Электросварная прямошовная </a:t>
          </a:r>
        </a:p>
      </xdr:txBody>
    </xdr:sp>
    <xdr:clientData/>
  </xdr:oneCellAnchor>
  <xdr:oneCellAnchor>
    <xdr:from>
      <xdr:col>11</xdr:col>
      <xdr:colOff>361950</xdr:colOff>
      <xdr:row>10</xdr:row>
      <xdr:rowOff>95250</xdr:rowOff>
    </xdr:from>
    <xdr:ext cx="1571625" cy="419100"/>
    <xdr:sp>
      <xdr:nvSpPr>
        <xdr:cNvPr id="7" name="Прямоугольник 9">
          <a:hlinkClick r:id="rId7"/>
        </xdr:cNvPr>
        <xdr:cNvSpPr>
          <a:spLocks/>
        </xdr:cNvSpPr>
      </xdr:nvSpPr>
      <xdr:spPr>
        <a:xfrm>
          <a:off x="7067550" y="2705100"/>
          <a:ext cx="1571625" cy="419100"/>
        </a:xfrm>
        <a:prstGeom prst="rect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Задвижки</a:t>
          </a:r>
        </a:p>
      </xdr:txBody>
    </xdr:sp>
    <xdr:clientData/>
  </xdr:oneCellAnchor>
  <xdr:oneCellAnchor>
    <xdr:from>
      <xdr:col>7</xdr:col>
      <xdr:colOff>333375</xdr:colOff>
      <xdr:row>4</xdr:row>
      <xdr:rowOff>0</xdr:rowOff>
    </xdr:from>
    <xdr:ext cx="1866900" cy="419100"/>
    <xdr:sp>
      <xdr:nvSpPr>
        <xdr:cNvPr id="8" name="Прямоугольник 11">
          <a:hlinkClick r:id="rId8"/>
        </xdr:cNvPr>
        <xdr:cNvSpPr>
          <a:spLocks/>
        </xdr:cNvSpPr>
      </xdr:nvSpPr>
      <xdr:spPr>
        <a:xfrm>
          <a:off x="4600575" y="1466850"/>
          <a:ext cx="1866900" cy="419100"/>
        </a:xfrm>
        <a:prstGeom prst="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Нефтехимия</a:t>
          </a:r>
        </a:p>
      </xdr:txBody>
    </xdr:sp>
    <xdr:clientData/>
  </xdr:oneCellAnchor>
  <xdr:oneCellAnchor>
    <xdr:from>
      <xdr:col>7</xdr:col>
      <xdr:colOff>523875</xdr:colOff>
      <xdr:row>10</xdr:row>
      <xdr:rowOff>104775</xdr:rowOff>
    </xdr:from>
    <xdr:ext cx="1438275" cy="361950"/>
    <xdr:sp>
      <xdr:nvSpPr>
        <xdr:cNvPr id="9" name="Прямоугольник 12">
          <a:hlinkClick r:id="rId9"/>
        </xdr:cNvPr>
        <xdr:cNvSpPr>
          <a:spLocks/>
        </xdr:cNvSpPr>
      </xdr:nvSpPr>
      <xdr:spPr>
        <a:xfrm>
          <a:off x="4791075" y="2714625"/>
          <a:ext cx="14382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E46C0A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ПЕНОПЛАСТ</a:t>
          </a:r>
        </a:p>
      </xdr:txBody>
    </xdr:sp>
    <xdr:clientData/>
  </xdr:oneCellAnchor>
  <xdr:oneCellAnchor>
    <xdr:from>
      <xdr:col>7</xdr:col>
      <xdr:colOff>514350</xdr:colOff>
      <xdr:row>13</xdr:row>
      <xdr:rowOff>152400</xdr:rowOff>
    </xdr:from>
    <xdr:ext cx="3695700" cy="419100"/>
    <xdr:sp>
      <xdr:nvSpPr>
        <xdr:cNvPr id="10" name="Прямоугольник 16">
          <a:hlinkClick r:id="rId10"/>
        </xdr:cNvPr>
        <xdr:cNvSpPr>
          <a:spLocks/>
        </xdr:cNvSpPr>
      </xdr:nvSpPr>
      <xdr:spPr>
        <a:xfrm>
          <a:off x="4781550" y="3333750"/>
          <a:ext cx="3695700" cy="419100"/>
        </a:xfrm>
        <a:prstGeom prst="rect">
          <a:avLst/>
        </a:prstGeom>
        <a:solidFill>
          <a:srgbClr val="FFC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СТРОИТЕЛЬНЫЕ МАТЕРИАЛЫ</a:t>
          </a:r>
        </a:p>
      </xdr:txBody>
    </xdr:sp>
    <xdr:clientData/>
  </xdr:oneCellAnchor>
  <xdr:oneCellAnchor>
    <xdr:from>
      <xdr:col>7</xdr:col>
      <xdr:colOff>47625</xdr:colOff>
      <xdr:row>17</xdr:row>
      <xdr:rowOff>19050</xdr:rowOff>
    </xdr:from>
    <xdr:ext cx="3933825" cy="371475"/>
    <xdr:sp macro="[0]!Прямоугольник17_Щелчок">
      <xdr:nvSpPr>
        <xdr:cNvPr id="11" name="Прямоугольник 13">
          <a:hlinkClick r:id="rId11"/>
        </xdr:cNvPr>
        <xdr:cNvSpPr>
          <a:spLocks/>
        </xdr:cNvSpPr>
      </xdr:nvSpPr>
      <xdr:spPr>
        <a:xfrm>
          <a:off x="4314825" y="3962400"/>
          <a:ext cx="3933825" cy="371475"/>
        </a:xfrm>
        <a:prstGeom prst="rect">
          <a:avLst/>
        </a:prstGeom>
        <a:solidFill>
          <a:srgbClr val="953735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FF9900"/>
              </a:solidFill>
              <a:latin typeface="Calibri"/>
              <a:ea typeface="Calibri"/>
              <a:cs typeface="Calibri"/>
            </a:rPr>
            <a:t>Арматура</a:t>
          </a:r>
          <a:r>
            <a:rPr lang="en-US" cap="none" sz="2000" b="1" i="0" u="none" baseline="0">
              <a:solidFill>
                <a:srgbClr val="FF9900"/>
              </a:solidFill>
              <a:latin typeface="Calibri"/>
              <a:ea typeface="Calibri"/>
              <a:cs typeface="Calibri"/>
            </a:rPr>
            <a:t> для деревянных ящиков</a:t>
          </a:r>
        </a:p>
      </xdr:txBody>
    </xdr:sp>
    <xdr:clientData/>
  </xdr:oneCellAnchor>
  <xdr:oneCellAnchor>
    <xdr:from>
      <xdr:col>2</xdr:col>
      <xdr:colOff>381000</xdr:colOff>
      <xdr:row>14</xdr:row>
      <xdr:rowOff>57150</xdr:rowOff>
    </xdr:from>
    <xdr:ext cx="2447925" cy="609600"/>
    <xdr:sp macro="[0]!Прямоугольник17_Щелчок">
      <xdr:nvSpPr>
        <xdr:cNvPr id="12" name="Прямоугольник 17">
          <a:hlinkClick r:id="rId12"/>
        </xdr:cNvPr>
        <xdr:cNvSpPr>
          <a:spLocks/>
        </xdr:cNvSpPr>
      </xdr:nvSpPr>
      <xdr:spPr>
        <a:xfrm>
          <a:off x="1600200" y="3429000"/>
          <a:ext cx="2447925" cy="609600"/>
        </a:xfrm>
        <a:prstGeom prst="rect">
          <a:avLst/>
        </a:prstGeom>
        <a:solidFill>
          <a:srgbClr val="7F7F7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Автоз</a:t>
          </a:r>
          <a:r>
            <a:rPr lang="en-US" cap="none" sz="2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апчасти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tallrezerv@metallrezerv.ru" TargetMode="External" /><Relationship Id="rId2" Type="http://schemas.openxmlformats.org/officeDocument/2006/relationships/hyperlink" Target="mailto:sts@metallrezerv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P31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"/>
  <sheetData>
    <row r="1" ht="28.5" customHeight="1"/>
    <row r="2" spans="3:15" ht="36">
      <c r="C2" s="251" t="s">
        <v>0</v>
      </c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</row>
    <row r="3" spans="3:15" s="3" customFormat="1" ht="36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5" spans="2:16" ht="15">
      <c r="B5" s="250"/>
      <c r="C5" s="250"/>
      <c r="D5" s="250"/>
      <c r="F5" s="250"/>
      <c r="G5" s="250"/>
      <c r="H5" s="250"/>
      <c r="J5" s="250"/>
      <c r="K5" s="250"/>
      <c r="L5" s="250"/>
      <c r="N5" s="250"/>
      <c r="O5" s="250"/>
      <c r="P5" s="250"/>
    </row>
    <row r="6" spans="2:16" ht="15">
      <c r="B6" s="250"/>
      <c r="C6" s="250"/>
      <c r="D6" s="250"/>
      <c r="F6" s="250"/>
      <c r="G6" s="250"/>
      <c r="H6" s="250"/>
      <c r="J6" s="250"/>
      <c r="K6" s="250"/>
      <c r="L6" s="250"/>
      <c r="N6" s="250"/>
      <c r="O6" s="250"/>
      <c r="P6" s="250"/>
    </row>
    <row r="8" spans="4:14" ht="15">
      <c r="D8" s="250"/>
      <c r="E8" s="250"/>
      <c r="F8" s="250"/>
      <c r="H8" s="250"/>
      <c r="I8" s="250"/>
      <c r="J8" s="250"/>
      <c r="L8" s="250"/>
      <c r="M8" s="250"/>
      <c r="N8" s="250"/>
    </row>
    <row r="9" spans="4:14" ht="15">
      <c r="D9" s="250"/>
      <c r="E9" s="250"/>
      <c r="F9" s="250"/>
      <c r="H9" s="250"/>
      <c r="I9" s="250"/>
      <c r="J9" s="250"/>
      <c r="L9" s="250"/>
      <c r="M9" s="250"/>
      <c r="N9" s="250"/>
    </row>
    <row r="11" spans="6:12" ht="15">
      <c r="F11" s="250"/>
      <c r="G11" s="250"/>
      <c r="H11" s="250"/>
      <c r="J11" s="250"/>
      <c r="K11" s="250"/>
      <c r="L11" s="250"/>
    </row>
    <row r="12" spans="6:12" ht="15">
      <c r="F12" s="250"/>
      <c r="G12" s="250"/>
      <c r="H12" s="250"/>
      <c r="J12" s="250"/>
      <c r="K12" s="250"/>
      <c r="L12" s="250"/>
    </row>
    <row r="14" spans="8:10" ht="15">
      <c r="H14" s="250"/>
      <c r="I14" s="250"/>
      <c r="J14" s="250"/>
    </row>
    <row r="15" spans="8:10" ht="15">
      <c r="H15" s="250"/>
      <c r="I15" s="250"/>
      <c r="J15" s="250"/>
    </row>
    <row r="20" s="3" customFormat="1" ht="15"/>
    <row r="21" s="3" customFormat="1" ht="14.25"/>
    <row r="22" s="3" customFormat="1" ht="14.25"/>
    <row r="23" s="3" customFormat="1" ht="14.25"/>
    <row r="24" s="3" customFormat="1" ht="14.25"/>
    <row r="25" s="3" customFormat="1" ht="14.25"/>
    <row r="26" s="3" customFormat="1" ht="14.25"/>
    <row r="27" s="3" customFormat="1" ht="14.25"/>
    <row r="28" spans="3:15" ht="24">
      <c r="C28" s="252" t="s">
        <v>95</v>
      </c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</row>
    <row r="29" spans="3:15" ht="25.5" customHeight="1">
      <c r="C29" s="252" t="s">
        <v>96</v>
      </c>
      <c r="D29" s="252"/>
      <c r="E29" s="252"/>
      <c r="F29" s="252"/>
      <c r="G29" s="252"/>
      <c r="H29" s="252"/>
      <c r="I29" s="252"/>
      <c r="J29" s="253" t="s">
        <v>97</v>
      </c>
      <c r="K29" s="253"/>
      <c r="L29" s="253"/>
      <c r="M29" s="253"/>
      <c r="N29" s="253"/>
      <c r="O29" s="253"/>
    </row>
    <row r="30" spans="3:14" ht="26.25" customHeight="1">
      <c r="C30" s="252" t="s">
        <v>98</v>
      </c>
      <c r="D30" s="252"/>
      <c r="E30" s="252"/>
      <c r="F30" s="252"/>
      <c r="G30" s="252"/>
      <c r="H30" s="252"/>
      <c r="I30" s="252"/>
      <c r="J30" s="253" t="s">
        <v>99</v>
      </c>
      <c r="K30" s="253"/>
      <c r="L30" s="253"/>
      <c r="M30" s="253"/>
      <c r="N30" s="253"/>
    </row>
    <row r="31" spans="12:16" ht="24">
      <c r="L31" s="252"/>
      <c r="M31" s="252"/>
      <c r="N31" s="252"/>
      <c r="O31" s="252"/>
      <c r="P31" s="252"/>
    </row>
  </sheetData>
  <sheetProtection password="D717" sheet="1" selectLockedCells="1" selectUnlockedCells="1"/>
  <mergeCells count="17">
    <mergeCell ref="C30:I30"/>
    <mergeCell ref="J30:N30"/>
    <mergeCell ref="L31:P31"/>
    <mergeCell ref="J29:O29"/>
    <mergeCell ref="H14:J15"/>
    <mergeCell ref="C28:O28"/>
    <mergeCell ref="C29:I29"/>
    <mergeCell ref="D8:F9"/>
    <mergeCell ref="H8:J9"/>
    <mergeCell ref="L8:N9"/>
    <mergeCell ref="F11:H12"/>
    <mergeCell ref="J11:L12"/>
    <mergeCell ref="C2:O2"/>
    <mergeCell ref="B5:D6"/>
    <mergeCell ref="F5:H6"/>
    <mergeCell ref="J5:L6"/>
    <mergeCell ref="N5:P6"/>
  </mergeCells>
  <hyperlinks>
    <hyperlink ref="J29" r:id="rId1" display="metallrezerv@metallrezerv.ru"/>
    <hyperlink ref="J30" r:id="rId2" display="sts@metallrezerv.ru"/>
  </hyperlinks>
  <printOptions/>
  <pageMargins left="0" right="0" top="0" bottom="0" header="0.31496062992125984" footer="0.31496062992125984"/>
  <pageSetup horizontalDpi="600" verticalDpi="600" orientation="landscape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J33"/>
  <sheetViews>
    <sheetView showGridLines="0" showRowColHeaders="0" zoomScalePageLayoutView="0" workbookViewId="0" topLeftCell="A1">
      <selection activeCell="A1" sqref="A1:B1"/>
    </sheetView>
  </sheetViews>
  <sheetFormatPr defaultColWidth="9.140625" defaultRowHeight="15"/>
  <cols>
    <col min="1" max="1" width="8.8515625" style="3" customWidth="1"/>
    <col min="2" max="2" width="5.7109375" style="2" customWidth="1"/>
    <col min="3" max="3" width="12.28125" style="3" customWidth="1"/>
    <col min="4" max="4" width="16.00390625" style="3" customWidth="1"/>
    <col min="5" max="5" width="5.8515625" style="78" customWidth="1"/>
    <col min="6" max="6" width="9.421875" style="2" customWidth="1"/>
    <col min="7" max="7" width="8.28125" style="3" customWidth="1"/>
    <col min="8" max="8" width="8.00390625" style="176" customWidth="1"/>
    <col min="9" max="9" width="10.421875" style="3" customWidth="1"/>
    <col min="10" max="16384" width="8.8515625" style="3" customWidth="1"/>
  </cols>
  <sheetData>
    <row r="1" spans="1:6" ht="30" customHeight="1">
      <c r="A1" s="259" t="s">
        <v>94</v>
      </c>
      <c r="B1" s="259"/>
      <c r="F1" s="47"/>
    </row>
    <row r="2" spans="1:2" ht="13.5" customHeight="1">
      <c r="A2" s="47"/>
      <c r="B2" s="47"/>
    </row>
    <row r="3" spans="2:10" s="77" customFormat="1" ht="24.75" customHeight="1">
      <c r="B3" s="238" t="s">
        <v>342</v>
      </c>
      <c r="C3" s="239"/>
      <c r="D3" s="239"/>
      <c r="E3" s="240"/>
      <c r="F3" s="239"/>
      <c r="G3" s="241"/>
      <c r="H3" s="242"/>
      <c r="I3" s="241"/>
      <c r="J3" s="213"/>
    </row>
    <row r="4" spans="2:9" s="77" customFormat="1" ht="42" customHeight="1" thickBot="1">
      <c r="B4" s="243" t="s">
        <v>120</v>
      </c>
      <c r="C4" s="243" t="s">
        <v>121</v>
      </c>
      <c r="D4" s="243" t="s">
        <v>310</v>
      </c>
      <c r="E4" s="243" t="s">
        <v>52</v>
      </c>
      <c r="F4" s="243" t="s">
        <v>311</v>
      </c>
      <c r="G4" s="243" t="s">
        <v>312</v>
      </c>
      <c r="H4" s="243" t="s">
        <v>313</v>
      </c>
      <c r="I4" s="243" t="s">
        <v>314</v>
      </c>
    </row>
    <row r="5" spans="2:9" ht="14.25">
      <c r="B5" s="190">
        <v>1</v>
      </c>
      <c r="C5" s="212" t="s">
        <v>123</v>
      </c>
      <c r="D5" s="192" t="s">
        <v>315</v>
      </c>
      <c r="E5" s="202" t="s">
        <v>51</v>
      </c>
      <c r="F5" s="194">
        <v>12</v>
      </c>
      <c r="G5" s="194">
        <v>1</v>
      </c>
      <c r="H5" s="237">
        <v>800</v>
      </c>
      <c r="I5" s="215">
        <f>F5*H5</f>
        <v>9600</v>
      </c>
    </row>
    <row r="6" spans="2:9" ht="14.25">
      <c r="B6" s="182">
        <v>2</v>
      </c>
      <c r="C6" s="183" t="s">
        <v>123</v>
      </c>
      <c r="D6" s="80" t="s">
        <v>316</v>
      </c>
      <c r="E6" s="173" t="s">
        <v>51</v>
      </c>
      <c r="F6" s="184">
        <v>12.5</v>
      </c>
      <c r="G6" s="181">
        <v>1</v>
      </c>
      <c r="H6" s="173">
        <v>800</v>
      </c>
      <c r="I6" s="216">
        <f aca="true" t="shared" si="0" ref="I6:I29">F6*H6</f>
        <v>10000</v>
      </c>
    </row>
    <row r="7" spans="2:9" ht="14.25">
      <c r="B7" s="182">
        <v>3</v>
      </c>
      <c r="C7" s="183" t="s">
        <v>123</v>
      </c>
      <c r="D7" s="80" t="s">
        <v>317</v>
      </c>
      <c r="E7" s="173" t="s">
        <v>51</v>
      </c>
      <c r="F7" s="185">
        <v>24.5</v>
      </c>
      <c r="G7" s="181">
        <v>1</v>
      </c>
      <c r="H7" s="173">
        <v>800</v>
      </c>
      <c r="I7" s="216">
        <f t="shared" si="0"/>
        <v>19600</v>
      </c>
    </row>
    <row r="8" spans="2:9" ht="14.25">
      <c r="B8" s="182">
        <v>4</v>
      </c>
      <c r="C8" s="183" t="s">
        <v>123</v>
      </c>
      <c r="D8" s="80" t="s">
        <v>318</v>
      </c>
      <c r="E8" s="173" t="s">
        <v>51</v>
      </c>
      <c r="F8" s="185">
        <v>26.5</v>
      </c>
      <c r="G8" s="181">
        <v>1</v>
      </c>
      <c r="H8" s="173">
        <v>800</v>
      </c>
      <c r="I8" s="216">
        <f t="shared" si="0"/>
        <v>21200</v>
      </c>
    </row>
    <row r="9" spans="2:9" ht="15" customHeight="1">
      <c r="B9" s="182">
        <v>5</v>
      </c>
      <c r="C9" s="183" t="s">
        <v>123</v>
      </c>
      <c r="D9" s="80" t="s">
        <v>319</v>
      </c>
      <c r="E9" s="173" t="s">
        <v>51</v>
      </c>
      <c r="F9" s="185">
        <v>26</v>
      </c>
      <c r="G9" s="181">
        <v>1</v>
      </c>
      <c r="H9" s="173">
        <v>800</v>
      </c>
      <c r="I9" s="216">
        <f t="shared" si="0"/>
        <v>20800</v>
      </c>
    </row>
    <row r="10" spans="2:9" ht="14.25">
      <c r="B10" s="182">
        <v>6</v>
      </c>
      <c r="C10" s="183" t="s">
        <v>123</v>
      </c>
      <c r="D10" s="80" t="s">
        <v>320</v>
      </c>
      <c r="E10" s="173" t="s">
        <v>51</v>
      </c>
      <c r="F10" s="185">
        <v>29</v>
      </c>
      <c r="G10" s="181">
        <v>1</v>
      </c>
      <c r="H10" s="173">
        <v>800</v>
      </c>
      <c r="I10" s="216">
        <f t="shared" si="0"/>
        <v>23200</v>
      </c>
    </row>
    <row r="11" spans="2:9" ht="14.25">
      <c r="B11" s="182">
        <v>7</v>
      </c>
      <c r="C11" s="183" t="s">
        <v>123</v>
      </c>
      <c r="D11" s="80" t="s">
        <v>321</v>
      </c>
      <c r="E11" s="173" t="s">
        <v>51</v>
      </c>
      <c r="F11" s="185">
        <v>29.5</v>
      </c>
      <c r="G11" s="181">
        <v>1</v>
      </c>
      <c r="H11" s="173">
        <v>800</v>
      </c>
      <c r="I11" s="216">
        <f t="shared" si="0"/>
        <v>23600</v>
      </c>
    </row>
    <row r="12" spans="2:9" ht="14.25">
      <c r="B12" s="182">
        <v>8</v>
      </c>
      <c r="C12" s="183" t="s">
        <v>123</v>
      </c>
      <c r="D12" s="80" t="s">
        <v>322</v>
      </c>
      <c r="E12" s="173" t="s">
        <v>51</v>
      </c>
      <c r="F12" s="185">
        <v>29</v>
      </c>
      <c r="G12" s="181">
        <v>1</v>
      </c>
      <c r="H12" s="173">
        <v>800</v>
      </c>
      <c r="I12" s="216">
        <f t="shared" si="0"/>
        <v>23200</v>
      </c>
    </row>
    <row r="13" spans="2:9" ht="14.25">
      <c r="B13" s="182">
        <v>9</v>
      </c>
      <c r="C13" s="183" t="s">
        <v>123</v>
      </c>
      <c r="D13" s="80" t="s">
        <v>323</v>
      </c>
      <c r="E13" s="173" t="s">
        <v>51</v>
      </c>
      <c r="F13" s="185">
        <v>29</v>
      </c>
      <c r="G13" s="181">
        <v>1</v>
      </c>
      <c r="H13" s="173">
        <v>800</v>
      </c>
      <c r="I13" s="216">
        <f t="shared" si="0"/>
        <v>23200</v>
      </c>
    </row>
    <row r="14" spans="2:9" ht="14.25">
      <c r="B14" s="182">
        <v>10</v>
      </c>
      <c r="C14" s="183" t="s">
        <v>123</v>
      </c>
      <c r="D14" s="80" t="s">
        <v>324</v>
      </c>
      <c r="E14" s="173" t="s">
        <v>51</v>
      </c>
      <c r="F14" s="185">
        <v>29</v>
      </c>
      <c r="G14" s="181">
        <v>1</v>
      </c>
      <c r="H14" s="173">
        <v>800</v>
      </c>
      <c r="I14" s="216">
        <f t="shared" si="0"/>
        <v>23200</v>
      </c>
    </row>
    <row r="15" spans="2:9" ht="14.25">
      <c r="B15" s="182">
        <v>11</v>
      </c>
      <c r="C15" s="183" t="s">
        <v>123</v>
      </c>
      <c r="D15" s="80" t="s">
        <v>325</v>
      </c>
      <c r="E15" s="173" t="s">
        <v>51</v>
      </c>
      <c r="F15" s="185">
        <v>27</v>
      </c>
      <c r="G15" s="181">
        <v>1</v>
      </c>
      <c r="H15" s="173">
        <v>800</v>
      </c>
      <c r="I15" s="216">
        <f t="shared" si="0"/>
        <v>21600</v>
      </c>
    </row>
    <row r="16" spans="2:9" ht="15" thickBot="1">
      <c r="B16" s="197">
        <v>12</v>
      </c>
      <c r="C16" s="186" t="s">
        <v>123</v>
      </c>
      <c r="D16" s="187" t="s">
        <v>326</v>
      </c>
      <c r="E16" s="201" t="s">
        <v>51</v>
      </c>
      <c r="F16" s="188">
        <v>28.5</v>
      </c>
      <c r="G16" s="189">
        <v>1</v>
      </c>
      <c r="H16" s="236">
        <v>800</v>
      </c>
      <c r="I16" s="217">
        <f t="shared" si="0"/>
        <v>22800</v>
      </c>
    </row>
    <row r="17" spans="2:9" ht="14.25">
      <c r="B17" s="190">
        <v>13</v>
      </c>
      <c r="C17" s="191" t="s">
        <v>124</v>
      </c>
      <c r="D17" s="192" t="s">
        <v>327</v>
      </c>
      <c r="E17" s="202" t="s">
        <v>51</v>
      </c>
      <c r="F17" s="193">
        <v>25.5</v>
      </c>
      <c r="G17" s="194">
        <v>1</v>
      </c>
      <c r="H17" s="237">
        <v>800</v>
      </c>
      <c r="I17" s="215">
        <f t="shared" si="0"/>
        <v>20400</v>
      </c>
    </row>
    <row r="18" spans="2:9" ht="14.25">
      <c r="B18" s="182">
        <v>14</v>
      </c>
      <c r="C18" s="195" t="s">
        <v>124</v>
      </c>
      <c r="D18" s="80" t="s">
        <v>328</v>
      </c>
      <c r="E18" s="173" t="s">
        <v>51</v>
      </c>
      <c r="F18" s="185">
        <v>26.5</v>
      </c>
      <c r="G18" s="181">
        <v>1</v>
      </c>
      <c r="H18" s="173">
        <v>800</v>
      </c>
      <c r="I18" s="216">
        <f t="shared" si="0"/>
        <v>21200</v>
      </c>
    </row>
    <row r="19" spans="2:9" ht="14.25">
      <c r="B19" s="182">
        <v>15</v>
      </c>
      <c r="C19" s="195" t="s">
        <v>124</v>
      </c>
      <c r="D19" s="80" t="s">
        <v>330</v>
      </c>
      <c r="E19" s="173" t="s">
        <v>51</v>
      </c>
      <c r="F19" s="185">
        <v>29</v>
      </c>
      <c r="G19" s="196">
        <v>1</v>
      </c>
      <c r="H19" s="173">
        <v>800</v>
      </c>
      <c r="I19" s="216">
        <f t="shared" si="0"/>
        <v>23200</v>
      </c>
    </row>
    <row r="20" spans="2:9" ht="14.25">
      <c r="B20" s="182">
        <v>16</v>
      </c>
      <c r="C20" s="195" t="s">
        <v>124</v>
      </c>
      <c r="D20" s="80" t="s">
        <v>331</v>
      </c>
      <c r="E20" s="173" t="s">
        <v>51</v>
      </c>
      <c r="F20" s="185">
        <v>29.5</v>
      </c>
      <c r="G20" s="196">
        <v>1</v>
      </c>
      <c r="H20" s="173">
        <v>800</v>
      </c>
      <c r="I20" s="216">
        <f t="shared" si="0"/>
        <v>23600</v>
      </c>
    </row>
    <row r="21" spans="2:9" ht="14.25">
      <c r="B21" s="182">
        <v>17</v>
      </c>
      <c r="C21" s="195" t="s">
        <v>124</v>
      </c>
      <c r="D21" s="80" t="s">
        <v>332</v>
      </c>
      <c r="E21" s="173" t="s">
        <v>51</v>
      </c>
      <c r="F21" s="185">
        <v>29.5</v>
      </c>
      <c r="G21" s="196">
        <v>1</v>
      </c>
      <c r="H21" s="173">
        <v>800</v>
      </c>
      <c r="I21" s="216">
        <f t="shared" si="0"/>
        <v>23600</v>
      </c>
    </row>
    <row r="22" spans="2:9" ht="14.25">
      <c r="B22" s="182">
        <v>18</v>
      </c>
      <c r="C22" s="195" t="s">
        <v>124</v>
      </c>
      <c r="D22" s="80" t="s">
        <v>333</v>
      </c>
      <c r="E22" s="173" t="s">
        <v>51</v>
      </c>
      <c r="F22" s="185">
        <v>29</v>
      </c>
      <c r="G22" s="196">
        <v>1</v>
      </c>
      <c r="H22" s="173">
        <v>800</v>
      </c>
      <c r="I22" s="216">
        <f t="shared" si="0"/>
        <v>23200</v>
      </c>
    </row>
    <row r="23" spans="2:9" ht="14.25">
      <c r="B23" s="182">
        <v>19</v>
      </c>
      <c r="C23" s="195" t="s">
        <v>124</v>
      </c>
      <c r="D23" s="80" t="s">
        <v>334</v>
      </c>
      <c r="E23" s="173" t="s">
        <v>51</v>
      </c>
      <c r="F23" s="185">
        <v>26.5</v>
      </c>
      <c r="G23" s="196">
        <v>1</v>
      </c>
      <c r="H23" s="173">
        <v>800</v>
      </c>
      <c r="I23" s="216">
        <f t="shared" si="0"/>
        <v>21200</v>
      </c>
    </row>
    <row r="24" spans="2:9" ht="14.25">
      <c r="B24" s="182">
        <v>20</v>
      </c>
      <c r="C24" s="195" t="s">
        <v>124</v>
      </c>
      <c r="D24" s="184" t="s">
        <v>335</v>
      </c>
      <c r="E24" s="173" t="s">
        <v>51</v>
      </c>
      <c r="F24" s="185">
        <v>27.5</v>
      </c>
      <c r="G24" s="196">
        <v>1</v>
      </c>
      <c r="H24" s="173">
        <v>800</v>
      </c>
      <c r="I24" s="216">
        <f t="shared" si="0"/>
        <v>22000</v>
      </c>
    </row>
    <row r="25" spans="2:9" ht="14.25">
      <c r="B25" s="182">
        <v>21</v>
      </c>
      <c r="C25" s="195" t="s">
        <v>124</v>
      </c>
      <c r="D25" s="80" t="s">
        <v>336</v>
      </c>
      <c r="E25" s="173" t="s">
        <v>51</v>
      </c>
      <c r="F25" s="185">
        <v>26</v>
      </c>
      <c r="G25" s="196">
        <v>1</v>
      </c>
      <c r="H25" s="173">
        <v>800</v>
      </c>
      <c r="I25" s="216">
        <f t="shared" si="0"/>
        <v>20800</v>
      </c>
    </row>
    <row r="26" spans="2:9" ht="14.25">
      <c r="B26" s="182">
        <v>22</v>
      </c>
      <c r="C26" s="195" t="s">
        <v>124</v>
      </c>
      <c r="D26" s="80" t="s">
        <v>337</v>
      </c>
      <c r="E26" s="173" t="s">
        <v>51</v>
      </c>
      <c r="F26" s="185">
        <v>25.5</v>
      </c>
      <c r="G26" s="196">
        <v>1</v>
      </c>
      <c r="H26" s="173">
        <v>800</v>
      </c>
      <c r="I26" s="216">
        <f t="shared" si="0"/>
        <v>20400</v>
      </c>
    </row>
    <row r="27" spans="2:9" ht="14.25">
      <c r="B27" s="182">
        <v>23</v>
      </c>
      <c r="C27" s="195" t="s">
        <v>124</v>
      </c>
      <c r="D27" s="80" t="s">
        <v>338</v>
      </c>
      <c r="E27" s="173" t="s">
        <v>51</v>
      </c>
      <c r="F27" s="185">
        <v>24.5</v>
      </c>
      <c r="G27" s="196">
        <v>1</v>
      </c>
      <c r="H27" s="173">
        <v>800</v>
      </c>
      <c r="I27" s="216">
        <f t="shared" si="0"/>
        <v>19600</v>
      </c>
    </row>
    <row r="28" spans="2:9" ht="14.25">
      <c r="B28" s="182">
        <v>24</v>
      </c>
      <c r="C28" s="195" t="s">
        <v>124</v>
      </c>
      <c r="D28" s="80" t="s">
        <v>339</v>
      </c>
      <c r="E28" s="173" t="s">
        <v>51</v>
      </c>
      <c r="F28" s="185">
        <v>28</v>
      </c>
      <c r="G28" s="196">
        <v>1</v>
      </c>
      <c r="H28" s="173">
        <v>800</v>
      </c>
      <c r="I28" s="216">
        <f t="shared" si="0"/>
        <v>22400</v>
      </c>
    </row>
    <row r="29" spans="2:9" ht="14.25">
      <c r="B29" s="182">
        <v>25</v>
      </c>
      <c r="C29" s="195" t="s">
        <v>124</v>
      </c>
      <c r="D29" s="80" t="s">
        <v>340</v>
      </c>
      <c r="E29" s="173" t="s">
        <v>51</v>
      </c>
      <c r="F29" s="185">
        <v>29.5</v>
      </c>
      <c r="G29" s="196">
        <v>1</v>
      </c>
      <c r="H29" s="173">
        <v>800</v>
      </c>
      <c r="I29" s="218">
        <f t="shared" si="0"/>
        <v>23600</v>
      </c>
    </row>
    <row r="30" spans="2:9" ht="15" thickBot="1">
      <c r="B30" s="204">
        <v>26</v>
      </c>
      <c r="C30" s="205" t="s">
        <v>124</v>
      </c>
      <c r="D30" s="206" t="s">
        <v>329</v>
      </c>
      <c r="E30" s="207" t="s">
        <v>51</v>
      </c>
      <c r="F30" s="208">
        <v>88.8</v>
      </c>
      <c r="G30" s="209">
        <v>37</v>
      </c>
      <c r="H30" s="207">
        <v>800</v>
      </c>
      <c r="I30" s="219">
        <f>F30*H30</f>
        <v>71040</v>
      </c>
    </row>
    <row r="31" spans="2:9" ht="15" thickBot="1">
      <c r="B31" s="210"/>
      <c r="C31" s="211" t="s">
        <v>341</v>
      </c>
      <c r="D31" s="211"/>
      <c r="E31" s="211"/>
      <c r="F31" s="211"/>
      <c r="G31" s="211">
        <f>SUM(G5:G30)</f>
        <v>62</v>
      </c>
      <c r="H31" s="211"/>
      <c r="I31" s="214">
        <f>SUM(I5:I30)</f>
        <v>598240</v>
      </c>
    </row>
    <row r="32" spans="2:6" ht="14.25">
      <c r="B32" s="3"/>
      <c r="C32" s="180" t="s">
        <v>123</v>
      </c>
      <c r="E32" s="203" t="s">
        <v>51</v>
      </c>
      <c r="F32" s="198">
        <f>SUM(F5:F16)</f>
        <v>302.5</v>
      </c>
    </row>
    <row r="33" spans="2:6" ht="14.25">
      <c r="B33" s="3"/>
      <c r="C33" s="195" t="s">
        <v>124</v>
      </c>
      <c r="D33" s="199"/>
      <c r="E33" s="203" t="s">
        <v>51</v>
      </c>
      <c r="F33" s="200">
        <f>SUM(F17:F30)</f>
        <v>445.3</v>
      </c>
    </row>
  </sheetData>
  <sheetProtection/>
  <mergeCells count="1">
    <mergeCell ref="A1:B1"/>
  </mergeCells>
  <hyperlinks>
    <hyperlink ref="A1:B1" location="ГЛАВНАЯ!A1" display="НА ГЛАВНУЮ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F32:F33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tabColor rgb="FF0070C0"/>
  </sheetPr>
  <dimension ref="A1:J23"/>
  <sheetViews>
    <sheetView showGridLines="0" showRowColHeaders="0" zoomScalePageLayoutView="0" workbookViewId="0" topLeftCell="A1">
      <selection activeCell="A1" sqref="A1:B1"/>
    </sheetView>
  </sheetViews>
  <sheetFormatPr defaultColWidth="9.140625" defaultRowHeight="15"/>
  <cols>
    <col min="2" max="2" width="5.57421875" style="0" customWidth="1"/>
    <col min="3" max="3" width="33.421875" style="0" customWidth="1"/>
    <col min="4" max="4" width="17.28125" style="220" customWidth="1"/>
    <col min="5" max="5" width="6.57421875" style="0" customWidth="1"/>
    <col min="7" max="7" width="11.57421875" style="0" customWidth="1"/>
    <col min="8" max="8" width="11.7109375" style="0" customWidth="1"/>
  </cols>
  <sheetData>
    <row r="1" spans="1:2" ht="30" customHeight="1">
      <c r="A1" s="259" t="s">
        <v>94</v>
      </c>
      <c r="B1" s="259"/>
    </row>
    <row r="2" spans="2:10" ht="18.75">
      <c r="B2" s="277" t="s">
        <v>100</v>
      </c>
      <c r="C2" s="278"/>
      <c r="D2" s="278"/>
      <c r="E2" s="278"/>
      <c r="F2" s="278"/>
      <c r="G2" s="278"/>
      <c r="H2" s="278"/>
      <c r="I2" s="278"/>
      <c r="J2" s="279"/>
    </row>
    <row r="3" spans="2:10" ht="57.75" customHeight="1">
      <c r="B3" s="81" t="s">
        <v>120</v>
      </c>
      <c r="C3" s="81" t="s">
        <v>78</v>
      </c>
      <c r="D3" s="81" t="s">
        <v>345</v>
      </c>
      <c r="E3" s="6" t="s">
        <v>52</v>
      </c>
      <c r="F3" s="7" t="s">
        <v>57</v>
      </c>
      <c r="G3" s="41" t="s">
        <v>5</v>
      </c>
      <c r="H3" s="7" t="s">
        <v>128</v>
      </c>
      <c r="I3" s="81" t="s">
        <v>129</v>
      </c>
      <c r="J3" s="81" t="s">
        <v>130</v>
      </c>
    </row>
    <row r="4" spans="2:10" ht="27">
      <c r="B4" s="43"/>
      <c r="C4" s="82" t="s">
        <v>131</v>
      </c>
      <c r="D4" s="83"/>
      <c r="E4" s="83" t="s">
        <v>132</v>
      </c>
      <c r="F4" s="84">
        <f>SUM(F6:F22)</f>
        <v>10.96</v>
      </c>
      <c r="G4" s="54"/>
      <c r="H4" s="85"/>
      <c r="I4" s="80"/>
      <c r="J4" s="80"/>
    </row>
    <row r="5" spans="2:10" ht="15">
      <c r="B5" s="43"/>
      <c r="C5" s="86" t="s">
        <v>133</v>
      </c>
      <c r="D5" s="56"/>
      <c r="E5" s="43" t="s">
        <v>132</v>
      </c>
      <c r="F5" s="43"/>
      <c r="G5" s="54"/>
      <c r="H5" s="87"/>
      <c r="I5" s="80"/>
      <c r="J5" s="80"/>
    </row>
    <row r="6" spans="2:10" ht="25.5">
      <c r="B6" s="43">
        <v>1</v>
      </c>
      <c r="C6" s="168" t="s">
        <v>354</v>
      </c>
      <c r="D6" s="43" t="s">
        <v>348</v>
      </c>
      <c r="E6" s="43" t="s">
        <v>132</v>
      </c>
      <c r="F6" s="57">
        <v>0.25</v>
      </c>
      <c r="G6" s="54">
        <v>1700</v>
      </c>
      <c r="H6" s="87">
        <f>F6*G6</f>
        <v>425</v>
      </c>
      <c r="I6" s="80">
        <v>2.5</v>
      </c>
      <c r="J6" s="80">
        <f>F6*I6</f>
        <v>0.625</v>
      </c>
    </row>
    <row r="7" spans="2:10" ht="25.5">
      <c r="B7" s="43">
        <v>2</v>
      </c>
      <c r="C7" s="168" t="s">
        <v>352</v>
      </c>
      <c r="D7" s="43" t="s">
        <v>348</v>
      </c>
      <c r="E7" s="43" t="s">
        <v>132</v>
      </c>
      <c r="F7" s="57">
        <v>0.27</v>
      </c>
      <c r="G7" s="54">
        <v>1800</v>
      </c>
      <c r="H7" s="87">
        <f aca="true" t="shared" si="0" ref="H7:H22">F7*G7</f>
        <v>486.00000000000006</v>
      </c>
      <c r="I7" s="80">
        <v>2.7</v>
      </c>
      <c r="J7" s="80">
        <f aca="true" t="shared" si="1" ref="J7:J14">F7*I7</f>
        <v>0.7290000000000001</v>
      </c>
    </row>
    <row r="8" spans="2:10" ht="25.5">
      <c r="B8" s="43">
        <v>3</v>
      </c>
      <c r="C8" s="168" t="s">
        <v>353</v>
      </c>
      <c r="D8" s="43" t="s">
        <v>348</v>
      </c>
      <c r="E8" s="43" t="s">
        <v>132</v>
      </c>
      <c r="F8" s="57">
        <v>0.4</v>
      </c>
      <c r="G8" s="54">
        <v>2300</v>
      </c>
      <c r="H8" s="87">
        <f t="shared" si="0"/>
        <v>920</v>
      </c>
      <c r="I8" s="80">
        <v>4.3</v>
      </c>
      <c r="J8" s="80">
        <f t="shared" si="1"/>
        <v>1.72</v>
      </c>
    </row>
    <row r="9" spans="2:10" ht="25.5">
      <c r="B9" s="43">
        <v>4</v>
      </c>
      <c r="C9" s="168" t="s">
        <v>351</v>
      </c>
      <c r="D9" s="43" t="s">
        <v>348</v>
      </c>
      <c r="E9" s="43" t="s">
        <v>132</v>
      </c>
      <c r="F9" s="57">
        <v>0.5</v>
      </c>
      <c r="G9" s="54">
        <v>2480</v>
      </c>
      <c r="H9" s="87">
        <f t="shared" si="0"/>
        <v>1240</v>
      </c>
      <c r="I9" s="80">
        <v>5.6</v>
      </c>
      <c r="J9" s="80">
        <f t="shared" si="1"/>
        <v>2.8</v>
      </c>
    </row>
    <row r="10" spans="2:10" ht="25.5">
      <c r="B10" s="43">
        <v>5</v>
      </c>
      <c r="C10" s="168" t="s">
        <v>134</v>
      </c>
      <c r="D10" s="43" t="s">
        <v>348</v>
      </c>
      <c r="E10" s="43" t="s">
        <v>132</v>
      </c>
      <c r="F10" s="57">
        <v>0.38</v>
      </c>
      <c r="G10" s="54">
        <v>4300</v>
      </c>
      <c r="H10" s="87">
        <f t="shared" si="0"/>
        <v>1634</v>
      </c>
      <c r="I10" s="80">
        <v>10.4</v>
      </c>
      <c r="J10" s="80">
        <f t="shared" si="1"/>
        <v>3.9520000000000004</v>
      </c>
    </row>
    <row r="11" spans="2:10" ht="25.5">
      <c r="B11" s="43">
        <v>6</v>
      </c>
      <c r="C11" s="168" t="s">
        <v>135</v>
      </c>
      <c r="D11" s="43" t="s">
        <v>348</v>
      </c>
      <c r="E11" s="43" t="s">
        <v>132</v>
      </c>
      <c r="F11" s="57">
        <v>0.7</v>
      </c>
      <c r="G11" s="54">
        <v>7980</v>
      </c>
      <c r="H11" s="87">
        <f t="shared" si="0"/>
        <v>5586</v>
      </c>
      <c r="I11" s="80">
        <v>18.6</v>
      </c>
      <c r="J11" s="80">
        <f t="shared" si="1"/>
        <v>13.02</v>
      </c>
    </row>
    <row r="12" spans="2:10" ht="25.5">
      <c r="B12" s="43">
        <v>7</v>
      </c>
      <c r="C12" s="168" t="s">
        <v>136</v>
      </c>
      <c r="D12" s="43" t="s">
        <v>348</v>
      </c>
      <c r="E12" s="43" t="s">
        <v>132</v>
      </c>
      <c r="F12" s="57">
        <v>0.04</v>
      </c>
      <c r="G12" s="54">
        <v>1800</v>
      </c>
      <c r="H12" s="87">
        <f t="shared" si="0"/>
        <v>72</v>
      </c>
      <c r="I12" s="80">
        <v>12.27</v>
      </c>
      <c r="J12" s="80">
        <f t="shared" si="1"/>
        <v>0.4908</v>
      </c>
    </row>
    <row r="13" spans="2:10" ht="25.5">
      <c r="B13" s="43">
        <v>8</v>
      </c>
      <c r="C13" s="221" t="s">
        <v>137</v>
      </c>
      <c r="D13" s="43" t="s">
        <v>348</v>
      </c>
      <c r="E13" s="43" t="s">
        <v>132</v>
      </c>
      <c r="F13" s="57">
        <v>0.04</v>
      </c>
      <c r="G13" s="54">
        <v>16000</v>
      </c>
      <c r="H13" s="87">
        <f t="shared" si="0"/>
        <v>640</v>
      </c>
      <c r="I13" s="80">
        <v>25</v>
      </c>
      <c r="J13" s="80">
        <f t="shared" si="1"/>
        <v>1</v>
      </c>
    </row>
    <row r="14" spans="2:10" ht="25.5">
      <c r="B14" s="43">
        <v>9</v>
      </c>
      <c r="C14" s="168" t="s">
        <v>138</v>
      </c>
      <c r="D14" s="43" t="s">
        <v>348</v>
      </c>
      <c r="E14" s="43" t="s">
        <v>132</v>
      </c>
      <c r="F14" s="57">
        <v>0.03</v>
      </c>
      <c r="G14" s="54">
        <v>3200</v>
      </c>
      <c r="H14" s="87">
        <f t="shared" si="0"/>
        <v>96</v>
      </c>
      <c r="I14" s="80">
        <v>13.91</v>
      </c>
      <c r="J14" s="80">
        <f t="shared" si="1"/>
        <v>0.4173</v>
      </c>
    </row>
    <row r="15" spans="2:10" ht="15">
      <c r="B15" s="43"/>
      <c r="C15" s="86" t="s">
        <v>139</v>
      </c>
      <c r="D15" s="56"/>
      <c r="E15" s="43"/>
      <c r="F15" s="57"/>
      <c r="G15" s="54"/>
      <c r="H15" s="87"/>
      <c r="I15" s="80"/>
      <c r="J15" s="80"/>
    </row>
    <row r="16" spans="2:10" ht="25.5">
      <c r="B16" s="43">
        <v>10</v>
      </c>
      <c r="C16" s="168" t="s">
        <v>140</v>
      </c>
      <c r="D16" s="43" t="s">
        <v>347</v>
      </c>
      <c r="E16" s="43" t="s">
        <v>132</v>
      </c>
      <c r="F16" s="57">
        <v>0.02</v>
      </c>
      <c r="G16" s="54">
        <v>6000</v>
      </c>
      <c r="H16" s="87">
        <f t="shared" si="0"/>
        <v>120</v>
      </c>
      <c r="I16" s="80">
        <v>1.73</v>
      </c>
      <c r="J16" s="80">
        <f>F16*I16</f>
        <v>0.0346</v>
      </c>
    </row>
    <row r="17" spans="2:10" ht="25.5">
      <c r="B17" s="43">
        <v>11</v>
      </c>
      <c r="C17" s="168" t="s">
        <v>141</v>
      </c>
      <c r="D17" s="43" t="s">
        <v>347</v>
      </c>
      <c r="E17" s="43" t="s">
        <v>132</v>
      </c>
      <c r="F17" s="57">
        <v>0.3</v>
      </c>
      <c r="G17" s="54">
        <v>12000</v>
      </c>
      <c r="H17" s="87">
        <f t="shared" si="0"/>
        <v>3600</v>
      </c>
      <c r="I17" s="80">
        <v>6.36</v>
      </c>
      <c r="J17" s="80">
        <f>F17*I17</f>
        <v>1.908</v>
      </c>
    </row>
    <row r="18" spans="2:10" ht="25.5">
      <c r="B18" s="244">
        <v>12</v>
      </c>
      <c r="C18" s="245" t="s">
        <v>142</v>
      </c>
      <c r="D18" s="244"/>
      <c r="E18" s="244" t="s">
        <v>132</v>
      </c>
      <c r="F18" s="246">
        <v>7.43</v>
      </c>
      <c r="G18" s="247">
        <v>37000</v>
      </c>
      <c r="H18" s="248">
        <f t="shared" si="0"/>
        <v>274910</v>
      </c>
      <c r="I18" s="249">
        <v>56</v>
      </c>
      <c r="J18" s="249">
        <f>F18*I18</f>
        <v>416.08</v>
      </c>
    </row>
    <row r="19" spans="2:10" ht="14.25">
      <c r="B19" s="43"/>
      <c r="C19" s="86" t="s">
        <v>143</v>
      </c>
      <c r="D19" s="56"/>
      <c r="E19" s="43" t="s">
        <v>132</v>
      </c>
      <c r="F19" s="57"/>
      <c r="G19" s="54"/>
      <c r="H19" s="87"/>
      <c r="I19" s="80"/>
      <c r="J19" s="80"/>
    </row>
    <row r="20" spans="2:10" ht="14.25">
      <c r="B20" s="43">
        <v>13</v>
      </c>
      <c r="C20" s="168" t="s">
        <v>144</v>
      </c>
      <c r="D20" s="43" t="s">
        <v>346</v>
      </c>
      <c r="E20" s="43" t="s">
        <v>132</v>
      </c>
      <c r="F20" s="57">
        <v>0.05</v>
      </c>
      <c r="G20" s="54">
        <v>1100</v>
      </c>
      <c r="H20" s="87">
        <f t="shared" si="0"/>
        <v>55</v>
      </c>
      <c r="I20" s="80">
        <v>1.72</v>
      </c>
      <c r="J20" s="80">
        <f>F20*I20</f>
        <v>0.08600000000000001</v>
      </c>
    </row>
    <row r="21" spans="2:10" ht="14.25">
      <c r="B21" s="43">
        <v>14</v>
      </c>
      <c r="C21" s="168" t="s">
        <v>145</v>
      </c>
      <c r="D21" s="43" t="s">
        <v>346</v>
      </c>
      <c r="E21" s="43" t="s">
        <v>132</v>
      </c>
      <c r="F21" s="57">
        <v>0.3</v>
      </c>
      <c r="G21" s="54">
        <v>1100</v>
      </c>
      <c r="H21" s="87">
        <f t="shared" si="0"/>
        <v>330</v>
      </c>
      <c r="I21" s="80">
        <v>3</v>
      </c>
      <c r="J21" s="80">
        <f>F21*I21</f>
        <v>0.8999999999999999</v>
      </c>
    </row>
    <row r="22" spans="2:10" ht="14.25">
      <c r="B22" s="43">
        <v>15</v>
      </c>
      <c r="C22" s="168" t="s">
        <v>146</v>
      </c>
      <c r="D22" s="43" t="s">
        <v>346</v>
      </c>
      <c r="E22" s="43" t="s">
        <v>132</v>
      </c>
      <c r="F22" s="57">
        <v>0.25</v>
      </c>
      <c r="G22" s="54">
        <v>1100</v>
      </c>
      <c r="H22" s="87">
        <f t="shared" si="0"/>
        <v>275</v>
      </c>
      <c r="I22" s="80">
        <v>1</v>
      </c>
      <c r="J22" s="80">
        <f>F22*I22</f>
        <v>0.25</v>
      </c>
    </row>
    <row r="23" spans="2:10" ht="14.25">
      <c r="B23" s="3"/>
      <c r="C23" s="58"/>
      <c r="D23" s="47"/>
      <c r="E23" s="3"/>
      <c r="F23" s="3"/>
      <c r="G23" s="3"/>
      <c r="H23" s="3"/>
      <c r="I23" s="80"/>
      <c r="J23" s="88">
        <f>SUM(J6:J22)</f>
        <v>444.0127</v>
      </c>
    </row>
  </sheetData>
  <sheetProtection/>
  <mergeCells count="2">
    <mergeCell ref="B2:J2"/>
    <mergeCell ref="A1:B1"/>
  </mergeCells>
  <hyperlinks>
    <hyperlink ref="A1:B1" location="ГЛАВНАЯ!A1" display="НА ГЛАВНУЮ"/>
  </hyperlinks>
  <printOptions/>
  <pageMargins left="0" right="0" top="0" bottom="0" header="0.31496062992125984" footer="0.31496062992125984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tabColor theme="5" tint="-0.24997000396251678"/>
  </sheetPr>
  <dimension ref="A1:L33"/>
  <sheetViews>
    <sheetView showGridLines="0" showRowColHeaders="0" zoomScaleSheetLayoutView="115" workbookViewId="0" topLeftCell="A1">
      <selection activeCell="A1" sqref="A1:B1"/>
    </sheetView>
  </sheetViews>
  <sheetFormatPr defaultColWidth="9.140625" defaultRowHeight="15"/>
  <cols>
    <col min="1" max="1" width="9.140625" style="3" customWidth="1"/>
    <col min="2" max="2" width="7.421875" style="23" customWidth="1"/>
    <col min="3" max="3" width="22.7109375" style="58" customWidth="1"/>
    <col min="4" max="4" width="17.7109375" style="3" customWidth="1"/>
    <col min="5" max="5" width="7.7109375" style="3" customWidth="1"/>
    <col min="6" max="6" width="10.8515625" style="133" hidden="1" customWidth="1"/>
    <col min="7" max="7" width="10.7109375" style="134" hidden="1" customWidth="1"/>
    <col min="8" max="8" width="11.421875" style="134" customWidth="1"/>
    <col min="9" max="9" width="13.28125" style="135" hidden="1" customWidth="1"/>
    <col min="10" max="10" width="11.7109375" style="136" customWidth="1"/>
    <col min="11" max="11" width="8.28125" style="137" customWidth="1"/>
    <col min="12" max="16384" width="8.8515625" style="3" customWidth="1"/>
  </cols>
  <sheetData>
    <row r="1" spans="1:3" ht="24.75" customHeight="1">
      <c r="A1" s="283" t="s">
        <v>261</v>
      </c>
      <c r="B1" s="283"/>
      <c r="C1" s="138"/>
    </row>
    <row r="3" spans="2:11" ht="28.5" customHeight="1">
      <c r="B3" s="280" t="s">
        <v>203</v>
      </c>
      <c r="C3" s="280"/>
      <c r="D3" s="280"/>
      <c r="E3" s="280"/>
      <c r="F3" s="280"/>
      <c r="G3" s="280"/>
      <c r="H3" s="280"/>
      <c r="I3" s="280"/>
      <c r="J3" s="280"/>
      <c r="K3" s="280"/>
    </row>
    <row r="5" spans="2:11" ht="69.75" customHeight="1">
      <c r="B5" s="24" t="s">
        <v>125</v>
      </c>
      <c r="C5" s="24" t="s">
        <v>204</v>
      </c>
      <c r="D5" s="24" t="s">
        <v>122</v>
      </c>
      <c r="E5" s="24" t="s">
        <v>52</v>
      </c>
      <c r="F5" s="119" t="s">
        <v>205</v>
      </c>
      <c r="G5" s="120" t="s">
        <v>206</v>
      </c>
      <c r="H5" s="120" t="s">
        <v>207</v>
      </c>
      <c r="I5" s="119" t="s">
        <v>208</v>
      </c>
      <c r="J5" s="24" t="s">
        <v>209</v>
      </c>
      <c r="K5" s="121" t="s">
        <v>210</v>
      </c>
    </row>
    <row r="6" spans="2:11" ht="42" customHeight="1">
      <c r="B6" s="281" t="s">
        <v>260</v>
      </c>
      <c r="C6" s="281"/>
      <c r="D6" s="281"/>
      <c r="E6" s="281"/>
      <c r="F6" s="281"/>
      <c r="G6" s="281"/>
      <c r="H6" s="281"/>
      <c r="I6" s="281"/>
      <c r="J6" s="281"/>
      <c r="K6" s="281"/>
    </row>
    <row r="7" spans="2:11" s="128" customFormat="1" ht="14.25">
      <c r="B7" s="122">
        <v>1</v>
      </c>
      <c r="C7" s="123" t="s">
        <v>211</v>
      </c>
      <c r="D7" s="124" t="s">
        <v>212</v>
      </c>
      <c r="E7" s="24" t="s">
        <v>213</v>
      </c>
      <c r="F7" s="125">
        <v>34.1</v>
      </c>
      <c r="G7" s="24"/>
      <c r="H7" s="126">
        <v>34</v>
      </c>
      <c r="I7" s="119"/>
      <c r="J7" s="24" t="s">
        <v>214</v>
      </c>
      <c r="K7" s="127">
        <v>0.191</v>
      </c>
    </row>
    <row r="8" spans="2:11" s="128" customFormat="1" ht="14.25">
      <c r="B8" s="122">
        <v>3</v>
      </c>
      <c r="C8" s="123" t="s">
        <v>215</v>
      </c>
      <c r="D8" s="124" t="s">
        <v>216</v>
      </c>
      <c r="E8" s="24" t="s">
        <v>213</v>
      </c>
      <c r="F8" s="24">
        <v>28.5</v>
      </c>
      <c r="G8" s="24"/>
      <c r="H8" s="126">
        <v>23</v>
      </c>
      <c r="I8" s="119"/>
      <c r="J8" s="24" t="s">
        <v>214</v>
      </c>
      <c r="K8" s="127">
        <v>0.109</v>
      </c>
    </row>
    <row r="9" spans="2:11" s="128" customFormat="1" ht="14.25">
      <c r="B9" s="122">
        <v>4</v>
      </c>
      <c r="C9" s="129" t="s">
        <v>217</v>
      </c>
      <c r="D9" s="124" t="s">
        <v>216</v>
      </c>
      <c r="E9" s="24" t="s">
        <v>213</v>
      </c>
      <c r="F9" s="24">
        <v>28.5</v>
      </c>
      <c r="G9" s="24"/>
      <c r="H9" s="126">
        <v>24</v>
      </c>
      <c r="I9" s="119"/>
      <c r="J9" s="24" t="s">
        <v>214</v>
      </c>
      <c r="K9" s="127">
        <v>0.109</v>
      </c>
    </row>
    <row r="10" spans="2:11" s="128" customFormat="1" ht="14.25">
      <c r="B10" s="122">
        <v>5</v>
      </c>
      <c r="C10" s="129" t="s">
        <v>218</v>
      </c>
      <c r="D10" s="124" t="s">
        <v>219</v>
      </c>
      <c r="E10" s="24" t="s">
        <v>213</v>
      </c>
      <c r="F10" s="24">
        <v>7.51</v>
      </c>
      <c r="G10" s="24"/>
      <c r="H10" s="126">
        <v>12</v>
      </c>
      <c r="I10" s="119"/>
      <c r="J10" s="24" t="s">
        <v>214</v>
      </c>
      <c r="K10" s="127">
        <v>0.052</v>
      </c>
    </row>
    <row r="11" spans="2:11" s="128" customFormat="1" ht="14.25">
      <c r="B11" s="122">
        <v>6</v>
      </c>
      <c r="C11" s="129" t="s">
        <v>220</v>
      </c>
      <c r="D11" s="124" t="s">
        <v>221</v>
      </c>
      <c r="E11" s="24" t="s">
        <v>213</v>
      </c>
      <c r="F11" s="24">
        <v>7.41</v>
      </c>
      <c r="G11" s="24"/>
      <c r="H11" s="126">
        <v>11</v>
      </c>
      <c r="I11" s="119"/>
      <c r="J11" s="24" t="s">
        <v>214</v>
      </c>
      <c r="K11" s="130">
        <v>0.03</v>
      </c>
    </row>
    <row r="12" spans="2:12" ht="14.25">
      <c r="B12" s="122">
        <v>7</v>
      </c>
      <c r="C12" s="129" t="s">
        <v>222</v>
      </c>
      <c r="D12" s="124" t="s">
        <v>223</v>
      </c>
      <c r="E12" s="24" t="s">
        <v>213</v>
      </c>
      <c r="F12" s="119">
        <v>2.34</v>
      </c>
      <c r="G12" s="120">
        <v>1.5</v>
      </c>
      <c r="H12" s="120">
        <v>5</v>
      </c>
      <c r="I12" s="119" t="e">
        <f>H12*#REF!</f>
        <v>#REF!</v>
      </c>
      <c r="J12" s="24" t="s">
        <v>214</v>
      </c>
      <c r="K12" s="131">
        <v>0.003</v>
      </c>
      <c r="L12" s="132"/>
    </row>
    <row r="13" spans="2:12" ht="14.25">
      <c r="B13" s="122">
        <v>8</v>
      </c>
      <c r="C13" s="129" t="s">
        <v>224</v>
      </c>
      <c r="D13" s="124" t="s">
        <v>225</v>
      </c>
      <c r="E13" s="24" t="s">
        <v>213</v>
      </c>
      <c r="F13" s="119"/>
      <c r="G13" s="120"/>
      <c r="H13" s="120">
        <v>5</v>
      </c>
      <c r="I13" s="119"/>
      <c r="J13" s="24" t="s">
        <v>214</v>
      </c>
      <c r="K13" s="131">
        <v>0.003</v>
      </c>
      <c r="L13" s="132"/>
    </row>
    <row r="14" spans="2:11" ht="14.25">
      <c r="B14" s="122">
        <v>9</v>
      </c>
      <c r="C14" s="129" t="s">
        <v>226</v>
      </c>
      <c r="D14" s="124" t="s">
        <v>227</v>
      </c>
      <c r="E14" s="24" t="s">
        <v>213</v>
      </c>
      <c r="F14" s="119">
        <v>27.08</v>
      </c>
      <c r="G14" s="120"/>
      <c r="H14" s="120">
        <v>37</v>
      </c>
      <c r="I14" s="119" t="e">
        <f>H14*#REF!</f>
        <v>#REF!</v>
      </c>
      <c r="J14" s="24" t="s">
        <v>214</v>
      </c>
      <c r="K14" s="131">
        <v>0.334</v>
      </c>
    </row>
    <row r="15" spans="2:11" ht="14.25">
      <c r="B15" s="122">
        <v>10</v>
      </c>
      <c r="C15" s="129" t="s">
        <v>228</v>
      </c>
      <c r="D15" s="124" t="s">
        <v>229</v>
      </c>
      <c r="E15" s="24" t="s">
        <v>213</v>
      </c>
      <c r="F15" s="119">
        <v>27.08</v>
      </c>
      <c r="G15" s="120">
        <v>21.33</v>
      </c>
      <c r="H15" s="120">
        <v>37</v>
      </c>
      <c r="I15" s="119" t="e">
        <f>H15*#REF!</f>
        <v>#REF!</v>
      </c>
      <c r="J15" s="24" t="s">
        <v>214</v>
      </c>
      <c r="K15" s="131">
        <v>0.334</v>
      </c>
    </row>
    <row r="16" spans="2:11" ht="14.25">
      <c r="B16" s="122">
        <v>11</v>
      </c>
      <c r="C16" s="129" t="s">
        <v>230</v>
      </c>
      <c r="D16" s="124" t="s">
        <v>231</v>
      </c>
      <c r="E16" s="24" t="s">
        <v>213</v>
      </c>
      <c r="F16" s="119">
        <v>27.08</v>
      </c>
      <c r="G16" s="120"/>
      <c r="H16" s="120">
        <v>37</v>
      </c>
      <c r="I16" s="119" t="e">
        <f>H16*#REF!</f>
        <v>#REF!</v>
      </c>
      <c r="J16" s="24" t="s">
        <v>214</v>
      </c>
      <c r="K16" s="131">
        <v>0.334</v>
      </c>
    </row>
    <row r="17" spans="2:11" ht="14.25">
      <c r="B17" s="122">
        <v>12</v>
      </c>
      <c r="C17" s="129" t="s">
        <v>232</v>
      </c>
      <c r="D17" s="124" t="s">
        <v>233</v>
      </c>
      <c r="E17" s="24" t="s">
        <v>213</v>
      </c>
      <c r="F17" s="119">
        <v>11.26</v>
      </c>
      <c r="G17" s="120"/>
      <c r="H17" s="120">
        <v>15</v>
      </c>
      <c r="I17" s="119"/>
      <c r="J17" s="24" t="s">
        <v>214</v>
      </c>
      <c r="K17" s="131">
        <v>0.105</v>
      </c>
    </row>
    <row r="18" spans="2:11" ht="14.25">
      <c r="B18" s="122">
        <v>13</v>
      </c>
      <c r="C18" s="129" t="s">
        <v>234</v>
      </c>
      <c r="D18" s="124" t="s">
        <v>235</v>
      </c>
      <c r="E18" s="24" t="s">
        <v>213</v>
      </c>
      <c r="F18" s="119">
        <v>11.54</v>
      </c>
      <c r="G18" s="120"/>
      <c r="H18" s="120">
        <v>16</v>
      </c>
      <c r="I18" s="119"/>
      <c r="J18" s="24" t="s">
        <v>214</v>
      </c>
      <c r="K18" s="131">
        <v>0.118</v>
      </c>
    </row>
    <row r="19" spans="2:11" ht="14.25">
      <c r="B19" s="122">
        <v>14</v>
      </c>
      <c r="C19" s="129" t="s">
        <v>236</v>
      </c>
      <c r="D19" s="124" t="s">
        <v>237</v>
      </c>
      <c r="E19" s="24" t="s">
        <v>213</v>
      </c>
      <c r="F19" s="119">
        <v>14.25</v>
      </c>
      <c r="G19" s="120"/>
      <c r="H19" s="120">
        <v>20</v>
      </c>
      <c r="I19" s="119"/>
      <c r="J19" s="24" t="s">
        <v>214</v>
      </c>
      <c r="K19" s="131">
        <v>0.153</v>
      </c>
    </row>
    <row r="20" spans="2:11" ht="14.25">
      <c r="B20" s="122">
        <v>15</v>
      </c>
      <c r="C20" s="129" t="s">
        <v>238</v>
      </c>
      <c r="D20" s="124" t="s">
        <v>239</v>
      </c>
      <c r="E20" s="24" t="s">
        <v>213</v>
      </c>
      <c r="F20" s="119">
        <v>15.87</v>
      </c>
      <c r="G20" s="120"/>
      <c r="H20" s="120">
        <v>24</v>
      </c>
      <c r="I20" s="119"/>
      <c r="J20" s="24" t="s">
        <v>214</v>
      </c>
      <c r="K20" s="131">
        <v>0.176</v>
      </c>
    </row>
    <row r="21" spans="2:12" ht="14.25">
      <c r="B21" s="122">
        <v>16</v>
      </c>
      <c r="C21" s="129" t="s">
        <v>240</v>
      </c>
      <c r="D21" s="124" t="s">
        <v>241</v>
      </c>
      <c r="E21" s="24" t="s">
        <v>213</v>
      </c>
      <c r="F21" s="119">
        <v>17.1</v>
      </c>
      <c r="G21" s="120">
        <v>15.67</v>
      </c>
      <c r="H21" s="120">
        <v>27</v>
      </c>
      <c r="I21" s="119" t="e">
        <f>H21*#REF!</f>
        <v>#REF!</v>
      </c>
      <c r="J21" s="24" t="s">
        <v>214</v>
      </c>
      <c r="K21" s="131">
        <v>0.211</v>
      </c>
      <c r="L21" s="282"/>
    </row>
    <row r="22" spans="2:12" ht="14.25">
      <c r="B22" s="122">
        <v>17</v>
      </c>
      <c r="C22" s="129" t="s">
        <v>242</v>
      </c>
      <c r="D22" s="124" t="s">
        <v>243</v>
      </c>
      <c r="E22" s="24" t="s">
        <v>213</v>
      </c>
      <c r="F22" s="119">
        <v>18.1</v>
      </c>
      <c r="G22" s="120"/>
      <c r="H22" s="120">
        <v>32</v>
      </c>
      <c r="I22" s="119"/>
      <c r="J22" s="24" t="s">
        <v>214</v>
      </c>
      <c r="K22" s="131">
        <v>0.282</v>
      </c>
      <c r="L22" s="282"/>
    </row>
    <row r="23" spans="2:12" ht="14.25">
      <c r="B23" s="122">
        <v>18</v>
      </c>
      <c r="C23" s="129" t="s">
        <v>244</v>
      </c>
      <c r="D23" s="124" t="s">
        <v>245</v>
      </c>
      <c r="E23" s="24" t="s">
        <v>213</v>
      </c>
      <c r="F23" s="119">
        <v>7.75</v>
      </c>
      <c r="G23" s="120"/>
      <c r="H23" s="120">
        <v>10.5</v>
      </c>
      <c r="I23" s="119"/>
      <c r="J23" s="24" t="s">
        <v>214</v>
      </c>
      <c r="K23" s="131">
        <v>0.037</v>
      </c>
      <c r="L23" s="282"/>
    </row>
    <row r="24" spans="2:12" ht="14.25">
      <c r="B24" s="122">
        <v>19</v>
      </c>
      <c r="C24" s="129" t="s">
        <v>246</v>
      </c>
      <c r="D24" s="124" t="s">
        <v>247</v>
      </c>
      <c r="E24" s="24" t="s">
        <v>213</v>
      </c>
      <c r="F24" s="119">
        <v>7.31</v>
      </c>
      <c r="G24" s="120"/>
      <c r="H24" s="120">
        <v>11</v>
      </c>
      <c r="I24" s="119"/>
      <c r="J24" s="24" t="s">
        <v>214</v>
      </c>
      <c r="K24" s="131">
        <v>0.042</v>
      </c>
      <c r="L24" s="282"/>
    </row>
    <row r="25" spans="2:12" ht="14.25">
      <c r="B25" s="122">
        <v>20</v>
      </c>
      <c r="C25" s="129" t="s">
        <v>248</v>
      </c>
      <c r="D25" s="124" t="s">
        <v>249</v>
      </c>
      <c r="E25" s="24" t="s">
        <v>213</v>
      </c>
      <c r="F25" s="119">
        <v>7.72</v>
      </c>
      <c r="G25" s="120"/>
      <c r="H25" s="120">
        <v>11.5</v>
      </c>
      <c r="I25" s="119" t="e">
        <f>H25*#REF!</f>
        <v>#REF!</v>
      </c>
      <c r="J25" s="24" t="s">
        <v>214</v>
      </c>
      <c r="K25" s="131">
        <v>0.049</v>
      </c>
      <c r="L25" s="282"/>
    </row>
    <row r="26" spans="2:12" ht="14.25">
      <c r="B26" s="122">
        <v>21</v>
      </c>
      <c r="C26" s="129" t="s">
        <v>250</v>
      </c>
      <c r="D26" s="124" t="s">
        <v>251</v>
      </c>
      <c r="E26" s="24" t="s">
        <v>213</v>
      </c>
      <c r="F26" s="119">
        <v>8.55</v>
      </c>
      <c r="G26" s="120"/>
      <c r="H26" s="120">
        <v>12</v>
      </c>
      <c r="I26" s="119"/>
      <c r="J26" s="24" t="s">
        <v>214</v>
      </c>
      <c r="K26" s="131">
        <v>0.062</v>
      </c>
      <c r="L26" s="282"/>
    </row>
    <row r="27" spans="2:12" ht="14.25">
      <c r="B27" s="122">
        <v>22</v>
      </c>
      <c r="C27" s="129" t="s">
        <v>252</v>
      </c>
      <c r="D27" s="124" t="s">
        <v>253</v>
      </c>
      <c r="E27" s="24" t="s">
        <v>213</v>
      </c>
      <c r="F27" s="119">
        <v>9.12</v>
      </c>
      <c r="G27" s="120">
        <v>7.67</v>
      </c>
      <c r="H27" s="120">
        <v>12.5</v>
      </c>
      <c r="I27" s="119" t="e">
        <f>H27*#REF!</f>
        <v>#REF!</v>
      </c>
      <c r="J27" s="24" t="s">
        <v>214</v>
      </c>
      <c r="K27" s="131">
        <v>0.075</v>
      </c>
      <c r="L27" s="282"/>
    </row>
    <row r="28" spans="2:12" ht="14.25">
      <c r="B28" s="122">
        <v>23</v>
      </c>
      <c r="C28" s="129" t="s">
        <v>254</v>
      </c>
      <c r="D28" s="124" t="s">
        <v>255</v>
      </c>
      <c r="E28" s="24" t="s">
        <v>213</v>
      </c>
      <c r="F28" s="119">
        <v>16.39</v>
      </c>
      <c r="G28" s="120">
        <v>14.67</v>
      </c>
      <c r="H28" s="120">
        <v>27</v>
      </c>
      <c r="I28" s="119" t="e">
        <f>H28*#REF!</f>
        <v>#REF!</v>
      </c>
      <c r="J28" s="24" t="s">
        <v>214</v>
      </c>
      <c r="K28" s="131">
        <v>0.159</v>
      </c>
      <c r="L28" s="282"/>
    </row>
    <row r="29" spans="2:12" ht="14.25">
      <c r="B29" s="122">
        <v>24</v>
      </c>
      <c r="C29" s="129" t="s">
        <v>256</v>
      </c>
      <c r="D29" s="124" t="s">
        <v>257</v>
      </c>
      <c r="E29" s="24" t="s">
        <v>213</v>
      </c>
      <c r="F29" s="119">
        <v>16.39</v>
      </c>
      <c r="G29" s="120"/>
      <c r="H29" s="120">
        <v>23</v>
      </c>
      <c r="I29" s="119"/>
      <c r="J29" s="24" t="s">
        <v>214</v>
      </c>
      <c r="K29" s="131">
        <v>0.077</v>
      </c>
      <c r="L29" s="132"/>
    </row>
    <row r="30" spans="2:12" ht="14.25">
      <c r="B30" s="122">
        <v>25</v>
      </c>
      <c r="C30" s="129" t="s">
        <v>258</v>
      </c>
      <c r="D30" s="124" t="s">
        <v>259</v>
      </c>
      <c r="E30" s="24" t="s">
        <v>213</v>
      </c>
      <c r="F30" s="119"/>
      <c r="G30" s="120"/>
      <c r="H30" s="120">
        <v>29</v>
      </c>
      <c r="I30" s="119"/>
      <c r="J30" s="24" t="s">
        <v>214</v>
      </c>
      <c r="K30" s="131">
        <v>0.156</v>
      </c>
      <c r="L30" s="132"/>
    </row>
    <row r="31" spans="2:11" ht="14.25">
      <c r="B31" s="122">
        <v>26</v>
      </c>
      <c r="C31" s="129" t="s">
        <v>371</v>
      </c>
      <c r="D31" s="124" t="s">
        <v>259</v>
      </c>
      <c r="E31" s="24" t="s">
        <v>213</v>
      </c>
      <c r="F31" s="119"/>
      <c r="G31" s="120"/>
      <c r="H31" s="120">
        <v>30</v>
      </c>
      <c r="I31" s="119"/>
      <c r="J31" s="24" t="s">
        <v>214</v>
      </c>
      <c r="K31" s="131">
        <v>0.184</v>
      </c>
    </row>
    <row r="32" spans="2:11" ht="14.25">
      <c r="B32" s="122">
        <v>27</v>
      </c>
      <c r="C32" s="129" t="s">
        <v>372</v>
      </c>
      <c r="D32" s="124" t="s">
        <v>374</v>
      </c>
      <c r="E32" s="24" t="s">
        <v>213</v>
      </c>
      <c r="F32" s="119">
        <v>16.39</v>
      </c>
      <c r="G32" s="120">
        <v>14.67</v>
      </c>
      <c r="H32" s="120">
        <v>12</v>
      </c>
      <c r="I32" s="119" t="e">
        <f>H32*#REF!</f>
        <v>#REF!</v>
      </c>
      <c r="J32" s="24" t="s">
        <v>214</v>
      </c>
      <c r="K32" s="131">
        <v>0.061</v>
      </c>
    </row>
    <row r="33" spans="2:11" ht="14.25">
      <c r="B33" s="122">
        <v>28</v>
      </c>
      <c r="C33" s="129" t="s">
        <v>373</v>
      </c>
      <c r="D33" s="124" t="s">
        <v>375</v>
      </c>
      <c r="E33" s="24" t="s">
        <v>213</v>
      </c>
      <c r="F33" s="119">
        <v>16.39</v>
      </c>
      <c r="G33" s="120"/>
      <c r="H33" s="120">
        <v>13</v>
      </c>
      <c r="I33" s="119"/>
      <c r="J33" s="24" t="s">
        <v>214</v>
      </c>
      <c r="K33" s="131">
        <v>0.058</v>
      </c>
    </row>
  </sheetData>
  <sheetProtection selectLockedCells="1" selectUnlockedCells="1"/>
  <mergeCells count="4">
    <mergeCell ref="B3:K3"/>
    <mergeCell ref="B6:K6"/>
    <mergeCell ref="L21:L28"/>
    <mergeCell ref="A1:B1"/>
  </mergeCells>
  <hyperlinks>
    <hyperlink ref="A1:C1" location="ГЛАВНАЯ!A1" display="       НА ГЛАВНУЮ"/>
  </hyperlink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A1:H7"/>
  <sheetViews>
    <sheetView showGridLines="0" showRowColHeaders="0" zoomScalePageLayoutView="0" workbookViewId="0" topLeftCell="A1">
      <selection activeCell="A1" sqref="A1:B1"/>
    </sheetView>
  </sheetViews>
  <sheetFormatPr defaultColWidth="9.140625" defaultRowHeight="15"/>
  <cols>
    <col min="1" max="1" width="6.00390625" style="0" customWidth="1"/>
    <col min="2" max="2" width="7.8515625" style="0" customWidth="1"/>
    <col min="3" max="3" width="35.00390625" style="0" customWidth="1"/>
    <col min="4" max="4" width="15.421875" style="0" customWidth="1"/>
    <col min="7" max="7" width="11.28125" style="0" customWidth="1"/>
    <col min="8" max="8" width="13.00390625" style="0" customWidth="1"/>
  </cols>
  <sheetData>
    <row r="1" spans="1:8" ht="27" customHeight="1" thickBot="1">
      <c r="A1" s="259" t="s">
        <v>94</v>
      </c>
      <c r="B1" s="289"/>
      <c r="C1" s="3"/>
      <c r="D1" s="156"/>
      <c r="E1" s="3"/>
      <c r="F1" s="3"/>
      <c r="G1" s="3"/>
      <c r="H1" s="3"/>
    </row>
    <row r="2" spans="1:8" ht="18" thickBot="1">
      <c r="A2" s="3"/>
      <c r="B2" s="284" t="s">
        <v>295</v>
      </c>
      <c r="C2" s="285"/>
      <c r="D2" s="285"/>
      <c r="E2" s="285"/>
      <c r="F2" s="285"/>
      <c r="G2" s="285"/>
      <c r="H2" s="286"/>
    </row>
    <row r="3" spans="1:8" ht="15" thickBot="1">
      <c r="A3" s="3"/>
      <c r="B3" s="287"/>
      <c r="C3" s="288"/>
      <c r="D3" s="288"/>
      <c r="E3" s="288"/>
      <c r="F3" s="288"/>
      <c r="G3" s="288"/>
      <c r="H3" s="288"/>
    </row>
    <row r="4" spans="1:8" ht="66" thickBot="1">
      <c r="A4" s="3"/>
      <c r="B4" s="157" t="s">
        <v>1</v>
      </c>
      <c r="C4" s="158" t="s">
        <v>2</v>
      </c>
      <c r="D4" s="158" t="s">
        <v>3</v>
      </c>
      <c r="E4" s="158" t="s">
        <v>4</v>
      </c>
      <c r="F4" s="159" t="s">
        <v>103</v>
      </c>
      <c r="G4" s="158" t="s">
        <v>296</v>
      </c>
      <c r="H4" s="160" t="s">
        <v>297</v>
      </c>
    </row>
    <row r="5" spans="1:8" ht="14.25">
      <c r="A5" s="3"/>
      <c r="B5" s="167"/>
      <c r="C5" s="169" t="s">
        <v>365</v>
      </c>
      <c r="D5" s="162"/>
      <c r="E5" s="8" t="s">
        <v>67</v>
      </c>
      <c r="F5" s="163">
        <v>240</v>
      </c>
      <c r="G5" s="170"/>
      <c r="H5" s="170"/>
    </row>
    <row r="6" spans="1:8" ht="14.25">
      <c r="A6" s="3"/>
      <c r="B6" s="164" t="s">
        <v>9</v>
      </c>
      <c r="C6" s="168" t="s">
        <v>343</v>
      </c>
      <c r="D6" s="161" t="s">
        <v>298</v>
      </c>
      <c r="E6" s="165" t="s">
        <v>67</v>
      </c>
      <c r="F6" s="172">
        <v>240</v>
      </c>
      <c r="G6" s="171">
        <v>300</v>
      </c>
      <c r="H6" s="166">
        <f>F6*G6</f>
        <v>72000</v>
      </c>
    </row>
    <row r="7" spans="1:8" ht="14.25">
      <c r="A7" s="3"/>
      <c r="B7" s="79"/>
      <c r="C7" s="79"/>
      <c r="D7" s="173"/>
      <c r="E7" s="79"/>
      <c r="F7" s="79"/>
      <c r="G7" s="174"/>
      <c r="H7" s="175">
        <f>SUM(H5:H6)</f>
        <v>72000</v>
      </c>
    </row>
  </sheetData>
  <sheetProtection/>
  <mergeCells count="3">
    <mergeCell ref="B2:H2"/>
    <mergeCell ref="B3:H3"/>
    <mergeCell ref="A1:B1"/>
  </mergeCells>
  <hyperlinks>
    <hyperlink ref="A1:B1" location="ГЛАВНАЯ!R1C1" display="НА ГЛАВНУЮ"/>
  </hyperlinks>
  <printOptions/>
  <pageMargins left="0" right="0" top="0" bottom="0" header="0.31496062992125984" footer="0.31496062992125984"/>
  <pageSetup horizontalDpi="600" verticalDpi="600" orientation="landscape" paperSize="9" r:id="rId1"/>
  <ignoredErrors>
    <ignoredError sqref="B5 B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C000"/>
  </sheetPr>
  <dimension ref="A1:N42"/>
  <sheetViews>
    <sheetView showGridLines="0" showRowColHeaders="0" zoomScalePageLayoutView="0" workbookViewId="0" topLeftCell="A1">
      <selection activeCell="A1" sqref="A1:B1"/>
    </sheetView>
  </sheetViews>
  <sheetFormatPr defaultColWidth="9.140625" defaultRowHeight="15"/>
  <cols>
    <col min="1" max="1" width="8.8515625" style="3" customWidth="1"/>
    <col min="2" max="2" width="6.7109375" style="3" customWidth="1"/>
    <col min="3" max="3" width="30.7109375" style="23" customWidth="1"/>
    <col min="4" max="4" width="17.7109375" style="3" customWidth="1"/>
    <col min="5" max="5" width="5.7109375" style="3" customWidth="1"/>
    <col min="6" max="6" width="10.57421875" style="3" customWidth="1"/>
    <col min="7" max="7" width="13.28125" style="3" customWidth="1"/>
    <col min="8" max="8" width="12.28125" style="3" customWidth="1"/>
    <col min="9" max="9" width="7.00390625" style="3" customWidth="1"/>
    <col min="10" max="10" width="12.140625" style="3" bestFit="1" customWidth="1"/>
    <col min="11" max="11" width="8.8515625" style="222" customWidth="1"/>
    <col min="12" max="16384" width="8.8515625" style="3" customWidth="1"/>
  </cols>
  <sheetData>
    <row r="1" spans="1:3" ht="30" customHeight="1">
      <c r="A1" s="255" t="s">
        <v>94</v>
      </c>
      <c r="B1" s="256"/>
      <c r="C1" s="3"/>
    </row>
    <row r="2" spans="2:11" ht="24" customHeight="1">
      <c r="B2" s="257" t="s">
        <v>350</v>
      </c>
      <c r="C2" s="258"/>
      <c r="D2" s="258"/>
      <c r="E2" s="258"/>
      <c r="F2" s="258"/>
      <c r="G2" s="258"/>
      <c r="H2" s="258"/>
      <c r="I2" s="258"/>
      <c r="J2" s="258"/>
      <c r="K2" s="258"/>
    </row>
    <row r="3" spans="2:11" ht="51">
      <c r="B3" s="6" t="s">
        <v>1</v>
      </c>
      <c r="C3" s="20" t="s">
        <v>2</v>
      </c>
      <c r="D3" s="6" t="s">
        <v>3</v>
      </c>
      <c r="E3" s="6" t="s">
        <v>4</v>
      </c>
      <c r="F3" s="7" t="s">
        <v>103</v>
      </c>
      <c r="G3" s="7" t="s">
        <v>5</v>
      </c>
      <c r="H3" s="7" t="s">
        <v>6</v>
      </c>
      <c r="I3" s="7" t="s">
        <v>369</v>
      </c>
      <c r="J3" s="7" t="s">
        <v>368</v>
      </c>
      <c r="K3" s="7" t="s">
        <v>370</v>
      </c>
    </row>
    <row r="4" spans="2:11" ht="15">
      <c r="B4" s="9"/>
      <c r="C4" s="22" t="s">
        <v>40</v>
      </c>
      <c r="D4" s="16"/>
      <c r="E4" s="18" t="s">
        <v>8</v>
      </c>
      <c r="F4" s="17">
        <f>SUM(F5:F23)</f>
        <v>3.7643000000000004</v>
      </c>
      <c r="G4" s="11"/>
      <c r="H4" s="12"/>
      <c r="I4" s="12"/>
      <c r="J4" s="12"/>
      <c r="K4" s="7"/>
    </row>
    <row r="5" spans="2:11" ht="15">
      <c r="B5" s="9" t="s">
        <v>9</v>
      </c>
      <c r="C5" s="225" t="s">
        <v>302</v>
      </c>
      <c r="D5" s="16" t="s">
        <v>41</v>
      </c>
      <c r="E5" s="16" t="s">
        <v>8</v>
      </c>
      <c r="F5" s="15">
        <v>0.099</v>
      </c>
      <c r="G5" s="11">
        <v>240000</v>
      </c>
      <c r="H5" s="13">
        <f aca="true" t="shared" si="0" ref="H5:H23">F5*G5</f>
        <v>23760</v>
      </c>
      <c r="I5" s="235">
        <v>5.4</v>
      </c>
      <c r="J5" s="13">
        <f>I5*240</f>
        <v>1296</v>
      </c>
      <c r="K5" s="234">
        <v>19</v>
      </c>
    </row>
    <row r="6" spans="2:11" ht="15">
      <c r="B6" s="9" t="s">
        <v>11</v>
      </c>
      <c r="C6" s="21" t="s">
        <v>358</v>
      </c>
      <c r="D6" s="16" t="s">
        <v>41</v>
      </c>
      <c r="E6" s="16" t="s">
        <v>8</v>
      </c>
      <c r="F6" s="15">
        <v>0.026</v>
      </c>
      <c r="G6" s="11">
        <v>270000</v>
      </c>
      <c r="H6" s="13">
        <f t="shared" si="0"/>
        <v>7020</v>
      </c>
      <c r="I6" s="235">
        <v>27</v>
      </c>
      <c r="J6" s="13">
        <f>I6*270</f>
        <v>7290</v>
      </c>
      <c r="K6" s="234">
        <v>1</v>
      </c>
    </row>
    <row r="7" spans="2:11" ht="15">
      <c r="B7" s="9" t="s">
        <v>12</v>
      </c>
      <c r="C7" s="21" t="s">
        <v>303</v>
      </c>
      <c r="D7" s="16" t="s">
        <v>41</v>
      </c>
      <c r="E7" s="16" t="s">
        <v>8</v>
      </c>
      <c r="F7" s="15">
        <v>0.104</v>
      </c>
      <c r="G7" s="11">
        <v>270000</v>
      </c>
      <c r="H7" s="13">
        <f t="shared" si="0"/>
        <v>28080</v>
      </c>
      <c r="I7" s="235">
        <v>54</v>
      </c>
      <c r="J7" s="13">
        <f>I7*270</f>
        <v>14580</v>
      </c>
      <c r="K7" s="234">
        <v>2</v>
      </c>
    </row>
    <row r="8" spans="2:11" ht="15">
      <c r="B8" s="9" t="s">
        <v>13</v>
      </c>
      <c r="C8" s="21" t="s">
        <v>304</v>
      </c>
      <c r="D8" s="16" t="s">
        <v>41</v>
      </c>
      <c r="E8" s="16" t="s">
        <v>8</v>
      </c>
      <c r="F8" s="15">
        <v>0.104</v>
      </c>
      <c r="G8" s="11">
        <v>270000</v>
      </c>
      <c r="H8" s="13">
        <f t="shared" si="0"/>
        <v>28080</v>
      </c>
      <c r="I8" s="235">
        <v>54</v>
      </c>
      <c r="J8" s="13">
        <f>I8*270</f>
        <v>14580</v>
      </c>
      <c r="K8" s="234">
        <v>2</v>
      </c>
    </row>
    <row r="9" spans="2:11" ht="15">
      <c r="B9" s="9" t="s">
        <v>14</v>
      </c>
      <c r="C9" s="21" t="s">
        <v>359</v>
      </c>
      <c r="D9" s="16" t="s">
        <v>41</v>
      </c>
      <c r="E9" s="16" t="s">
        <v>8</v>
      </c>
      <c r="F9" s="15">
        <v>0.446</v>
      </c>
      <c r="G9" s="11">
        <v>220000</v>
      </c>
      <c r="H9" s="13">
        <f t="shared" si="0"/>
        <v>98120</v>
      </c>
      <c r="I9" s="235">
        <v>40.5</v>
      </c>
      <c r="J9" s="13">
        <f aca="true" t="shared" si="1" ref="J9:J19">I9*240</f>
        <v>9720</v>
      </c>
      <c r="K9" s="234">
        <v>11</v>
      </c>
    </row>
    <row r="10" spans="2:11" ht="15">
      <c r="B10" s="9" t="s">
        <v>366</v>
      </c>
      <c r="C10" s="21" t="s">
        <v>360</v>
      </c>
      <c r="D10" s="16" t="s">
        <v>41</v>
      </c>
      <c r="E10" s="16" t="s">
        <v>8</v>
      </c>
      <c r="F10" s="15">
        <v>0.039</v>
      </c>
      <c r="G10" s="11">
        <v>220000</v>
      </c>
      <c r="H10" s="13">
        <f t="shared" si="0"/>
        <v>8580</v>
      </c>
      <c r="I10" s="235">
        <v>39</v>
      </c>
      <c r="J10" s="13">
        <f t="shared" si="1"/>
        <v>9360</v>
      </c>
      <c r="K10" s="234">
        <v>1</v>
      </c>
    </row>
    <row r="11" spans="2:11" ht="15">
      <c r="B11" s="9" t="s">
        <v>15</v>
      </c>
      <c r="C11" s="21" t="s">
        <v>349</v>
      </c>
      <c r="D11" s="16" t="s">
        <v>41</v>
      </c>
      <c r="E11" s="16" t="s">
        <v>8</v>
      </c>
      <c r="F11" s="226">
        <v>0.351</v>
      </c>
      <c r="G11" s="11">
        <v>240000</v>
      </c>
      <c r="H11" s="13">
        <f t="shared" si="0"/>
        <v>84240</v>
      </c>
      <c r="I11" s="235">
        <v>19.5</v>
      </c>
      <c r="J11" s="13">
        <f t="shared" si="1"/>
        <v>4680</v>
      </c>
      <c r="K11" s="234">
        <v>18</v>
      </c>
    </row>
    <row r="12" spans="2:11" ht="15">
      <c r="B12" s="9" t="s">
        <v>16</v>
      </c>
      <c r="C12" s="21" t="s">
        <v>305</v>
      </c>
      <c r="D12" s="16" t="s">
        <v>41</v>
      </c>
      <c r="E12" s="16" t="s">
        <v>8</v>
      </c>
      <c r="F12" s="15">
        <v>0.052</v>
      </c>
      <c r="G12" s="11">
        <v>240000</v>
      </c>
      <c r="H12" s="13">
        <f t="shared" si="0"/>
        <v>12480</v>
      </c>
      <c r="I12" s="235">
        <v>26</v>
      </c>
      <c r="J12" s="13">
        <f t="shared" si="1"/>
        <v>6240</v>
      </c>
      <c r="K12" s="234">
        <v>2</v>
      </c>
    </row>
    <row r="13" spans="2:11" ht="15">
      <c r="B13" s="9" t="s">
        <v>17</v>
      </c>
      <c r="C13" s="21" t="s">
        <v>361</v>
      </c>
      <c r="D13" s="16" t="s">
        <v>41</v>
      </c>
      <c r="E13" s="16" t="s">
        <v>8</v>
      </c>
      <c r="F13" s="226">
        <v>0.13</v>
      </c>
      <c r="G13" s="11">
        <v>240000</v>
      </c>
      <c r="H13" s="13">
        <f>F13*G13</f>
        <v>31200</v>
      </c>
      <c r="I13" s="235">
        <v>65</v>
      </c>
      <c r="J13" s="13">
        <f t="shared" si="1"/>
        <v>15600</v>
      </c>
      <c r="K13" s="234">
        <v>2</v>
      </c>
    </row>
    <row r="14" spans="2:11" ht="15">
      <c r="B14" s="9" t="s">
        <v>19</v>
      </c>
      <c r="C14" s="21" t="s">
        <v>306</v>
      </c>
      <c r="D14" s="16" t="s">
        <v>41</v>
      </c>
      <c r="E14" s="16" t="s">
        <v>8</v>
      </c>
      <c r="F14" s="226">
        <v>0.078</v>
      </c>
      <c r="G14" s="11">
        <v>240000</v>
      </c>
      <c r="H14" s="13">
        <f t="shared" si="0"/>
        <v>18720</v>
      </c>
      <c r="I14" s="235">
        <v>78</v>
      </c>
      <c r="J14" s="13">
        <f t="shared" si="1"/>
        <v>18720</v>
      </c>
      <c r="K14" s="234">
        <v>1</v>
      </c>
    </row>
    <row r="15" spans="2:11" ht="15">
      <c r="B15" s="9" t="s">
        <v>20</v>
      </c>
      <c r="C15" s="21" t="s">
        <v>364</v>
      </c>
      <c r="D15" s="16" t="s">
        <v>41</v>
      </c>
      <c r="E15" s="16" t="s">
        <v>8</v>
      </c>
      <c r="F15" s="226">
        <v>0.26</v>
      </c>
      <c r="G15" s="11">
        <v>240000</v>
      </c>
      <c r="H15" s="13">
        <f>F15*G15</f>
        <v>62400</v>
      </c>
      <c r="I15" s="235">
        <v>52</v>
      </c>
      <c r="J15" s="13">
        <f t="shared" si="1"/>
        <v>12480</v>
      </c>
      <c r="K15" s="234">
        <v>5</v>
      </c>
    </row>
    <row r="16" spans="2:11" ht="15">
      <c r="B16" s="9" t="s">
        <v>21</v>
      </c>
      <c r="C16" s="21" t="s">
        <v>362</v>
      </c>
      <c r="D16" s="16" t="s">
        <v>41</v>
      </c>
      <c r="E16" s="16" t="s">
        <v>8</v>
      </c>
      <c r="F16" s="15">
        <v>0.312</v>
      </c>
      <c r="G16" s="11">
        <v>240000</v>
      </c>
      <c r="H16" s="13">
        <f>F16*G16</f>
        <v>74880</v>
      </c>
      <c r="I16" s="235">
        <v>78</v>
      </c>
      <c r="J16" s="13">
        <f t="shared" si="1"/>
        <v>18720</v>
      </c>
      <c r="K16" s="234">
        <v>4</v>
      </c>
    </row>
    <row r="17" spans="2:11" ht="15">
      <c r="B17" s="9" t="s">
        <v>22</v>
      </c>
      <c r="C17" s="21" t="s">
        <v>363</v>
      </c>
      <c r="D17" s="16" t="s">
        <v>41</v>
      </c>
      <c r="E17" s="16" t="s">
        <v>8</v>
      </c>
      <c r="F17" s="15">
        <v>0.176</v>
      </c>
      <c r="G17" s="11">
        <v>240000</v>
      </c>
      <c r="H17" s="13">
        <f t="shared" si="0"/>
        <v>42240</v>
      </c>
      <c r="I17" s="235">
        <v>19.5</v>
      </c>
      <c r="J17" s="13">
        <f t="shared" si="1"/>
        <v>4680</v>
      </c>
      <c r="K17" s="234">
        <v>9</v>
      </c>
    </row>
    <row r="18" spans="2:11" ht="15">
      <c r="B18" s="9" t="s">
        <v>23</v>
      </c>
      <c r="C18" s="21" t="s">
        <v>357</v>
      </c>
      <c r="D18" s="16" t="s">
        <v>41</v>
      </c>
      <c r="E18" s="16" t="s">
        <v>8</v>
      </c>
      <c r="F18" s="15">
        <v>0.253</v>
      </c>
      <c r="G18" s="11">
        <v>240000</v>
      </c>
      <c r="H18" s="13">
        <f t="shared" si="0"/>
        <v>60720</v>
      </c>
      <c r="I18" s="235">
        <v>19.5</v>
      </c>
      <c r="J18" s="13">
        <f t="shared" si="1"/>
        <v>4680</v>
      </c>
      <c r="K18" s="234">
        <v>13</v>
      </c>
    </row>
    <row r="19" spans="2:11" ht="15">
      <c r="B19" s="9" t="s">
        <v>24</v>
      </c>
      <c r="C19" s="21" t="s">
        <v>307</v>
      </c>
      <c r="D19" s="16" t="s">
        <v>41</v>
      </c>
      <c r="E19" s="16" t="s">
        <v>8</v>
      </c>
      <c r="F19" s="15">
        <v>0.208</v>
      </c>
      <c r="G19" s="11">
        <v>240000</v>
      </c>
      <c r="H19" s="13">
        <f t="shared" si="0"/>
        <v>49920</v>
      </c>
      <c r="I19" s="235">
        <v>52</v>
      </c>
      <c r="J19" s="13">
        <f t="shared" si="1"/>
        <v>12480</v>
      </c>
      <c r="K19" s="234">
        <v>6</v>
      </c>
    </row>
    <row r="20" spans="2:11" ht="15">
      <c r="B20" s="9" t="s">
        <v>25</v>
      </c>
      <c r="C20" s="21" t="s">
        <v>42</v>
      </c>
      <c r="D20" s="16" t="s">
        <v>43</v>
      </c>
      <c r="E20" s="16" t="s">
        <v>8</v>
      </c>
      <c r="F20" s="15">
        <v>0.11</v>
      </c>
      <c r="G20" s="11">
        <v>220000</v>
      </c>
      <c r="H20" s="13">
        <f t="shared" si="0"/>
        <v>24200</v>
      </c>
      <c r="I20" s="230"/>
      <c r="J20" s="230"/>
      <c r="K20" s="228"/>
    </row>
    <row r="21" spans="2:11" ht="15">
      <c r="B21" s="9" t="s">
        <v>26</v>
      </c>
      <c r="C21" s="21" t="s">
        <v>44</v>
      </c>
      <c r="D21" s="16" t="s">
        <v>43</v>
      </c>
      <c r="E21" s="16" t="s">
        <v>8</v>
      </c>
      <c r="F21" s="15">
        <v>0.3753</v>
      </c>
      <c r="G21" s="11">
        <v>220000</v>
      </c>
      <c r="H21" s="13">
        <f t="shared" si="0"/>
        <v>82566</v>
      </c>
      <c r="I21" s="230"/>
      <c r="J21" s="230"/>
      <c r="K21" s="228"/>
    </row>
    <row r="22" spans="2:11" ht="15">
      <c r="B22" s="9" t="s">
        <v>27</v>
      </c>
      <c r="C22" s="21" t="s">
        <v>45</v>
      </c>
      <c r="D22" s="16" t="s">
        <v>43</v>
      </c>
      <c r="E22" s="16" t="s">
        <v>8</v>
      </c>
      <c r="F22" s="15">
        <v>0.193</v>
      </c>
      <c r="G22" s="11">
        <v>220000</v>
      </c>
      <c r="H22" s="13">
        <f t="shared" si="0"/>
        <v>42460</v>
      </c>
      <c r="I22" s="230"/>
      <c r="J22" s="230"/>
      <c r="K22" s="228"/>
    </row>
    <row r="23" spans="2:11" ht="15">
      <c r="B23" s="9" t="s">
        <v>28</v>
      </c>
      <c r="C23" s="21" t="s">
        <v>46</v>
      </c>
      <c r="D23" s="16" t="s">
        <v>43</v>
      </c>
      <c r="E23" s="16" t="s">
        <v>8</v>
      </c>
      <c r="F23" s="15">
        <v>0.448</v>
      </c>
      <c r="G23" s="11">
        <v>220000</v>
      </c>
      <c r="H23" s="13">
        <f t="shared" si="0"/>
        <v>98560</v>
      </c>
      <c r="I23" s="230"/>
      <c r="J23" s="230"/>
      <c r="K23" s="228"/>
    </row>
    <row r="24" spans="2:11" ht="15">
      <c r="B24" s="9"/>
      <c r="C24" s="22" t="s">
        <v>49</v>
      </c>
      <c r="D24" s="16"/>
      <c r="E24" s="18" t="s">
        <v>8</v>
      </c>
      <c r="F24" s="19">
        <v>0.025</v>
      </c>
      <c r="G24" s="11"/>
      <c r="H24" s="12"/>
      <c r="I24" s="229"/>
      <c r="J24" s="229"/>
      <c r="K24" s="228"/>
    </row>
    <row r="25" spans="2:11" ht="15">
      <c r="B25" s="9" t="s">
        <v>367</v>
      </c>
      <c r="C25" s="21" t="s">
        <v>308</v>
      </c>
      <c r="D25" s="16" t="s">
        <v>50</v>
      </c>
      <c r="E25" s="16" t="s">
        <v>8</v>
      </c>
      <c r="F25" s="14">
        <v>0.008</v>
      </c>
      <c r="G25" s="11">
        <v>1800000</v>
      </c>
      <c r="H25" s="13">
        <f>F25*G25</f>
        <v>14400</v>
      </c>
      <c r="I25" s="230"/>
      <c r="J25" s="230"/>
      <c r="K25" s="228"/>
    </row>
    <row r="26" spans="2:11" ht="18" customHeight="1">
      <c r="B26" s="254" t="s">
        <v>181</v>
      </c>
      <c r="C26" s="254"/>
      <c r="D26" s="254"/>
      <c r="E26" s="254"/>
      <c r="F26" s="254"/>
      <c r="G26" s="254"/>
      <c r="H26" s="254"/>
      <c r="I26" s="222"/>
      <c r="K26" s="3"/>
    </row>
    <row r="27" spans="2:11" ht="15">
      <c r="B27" s="21"/>
      <c r="C27" s="22" t="s">
        <v>288</v>
      </c>
      <c r="D27" s="21"/>
      <c r="E27" s="21"/>
      <c r="F27" s="21"/>
      <c r="G27" s="21"/>
      <c r="H27" s="21"/>
      <c r="I27" s="222"/>
      <c r="K27" s="3"/>
    </row>
    <row r="28" spans="2:11" ht="15">
      <c r="B28" s="9" t="s">
        <v>9</v>
      </c>
      <c r="C28" s="21" t="s">
        <v>147</v>
      </c>
      <c r="D28" s="11" t="s">
        <v>48</v>
      </c>
      <c r="E28" s="11" t="s">
        <v>51</v>
      </c>
      <c r="F28" s="11">
        <v>38</v>
      </c>
      <c r="G28" s="11">
        <v>450</v>
      </c>
      <c r="H28" s="11">
        <f>F28*G28</f>
        <v>17100</v>
      </c>
      <c r="I28" s="222"/>
      <c r="K28" s="3"/>
    </row>
    <row r="29" spans="2:11" ht="15">
      <c r="B29" s="9" t="s">
        <v>11</v>
      </c>
      <c r="C29" s="21" t="s">
        <v>148</v>
      </c>
      <c r="D29" s="11" t="s">
        <v>48</v>
      </c>
      <c r="E29" s="11" t="s">
        <v>51</v>
      </c>
      <c r="F29" s="11">
        <v>106</v>
      </c>
      <c r="G29" s="11">
        <v>320</v>
      </c>
      <c r="H29" s="11">
        <f>F29*G29</f>
        <v>33920</v>
      </c>
      <c r="I29" s="222"/>
      <c r="K29" s="3"/>
    </row>
    <row r="30" spans="2:9" s="101" customFormat="1" ht="12.75">
      <c r="B30" s="9"/>
      <c r="C30" s="22" t="s">
        <v>175</v>
      </c>
      <c r="D30" s="11"/>
      <c r="E30" s="11"/>
      <c r="F30" s="11">
        <f>SUM(F31:F33)</f>
        <v>877</v>
      </c>
      <c r="G30" s="11"/>
      <c r="H30" s="11">
        <f>SUM(H31:H33)</f>
        <v>169990</v>
      </c>
      <c r="I30" s="223"/>
    </row>
    <row r="31" spans="2:9" s="101" customFormat="1" ht="30" customHeight="1">
      <c r="B31" s="9" t="s">
        <v>12</v>
      </c>
      <c r="C31" s="21" t="s">
        <v>174</v>
      </c>
      <c r="D31" s="11" t="s">
        <v>173</v>
      </c>
      <c r="E31" s="11" t="s">
        <v>51</v>
      </c>
      <c r="F31" s="11">
        <v>700</v>
      </c>
      <c r="G31" s="11">
        <v>190</v>
      </c>
      <c r="H31" s="11">
        <f>F31*G31</f>
        <v>133000</v>
      </c>
      <c r="I31" s="223"/>
    </row>
    <row r="32" spans="2:9" s="101" customFormat="1" ht="25.5">
      <c r="B32" s="9" t="s">
        <v>13</v>
      </c>
      <c r="C32" s="21" t="s">
        <v>309</v>
      </c>
      <c r="D32" s="11" t="s">
        <v>172</v>
      </c>
      <c r="E32" s="11" t="s">
        <v>51</v>
      </c>
      <c r="F32" s="11">
        <v>42</v>
      </c>
      <c r="G32" s="11">
        <v>270</v>
      </c>
      <c r="H32" s="11">
        <f>F32*G32</f>
        <v>11340</v>
      </c>
      <c r="I32" s="223"/>
    </row>
    <row r="33" spans="2:9" s="101" customFormat="1" ht="15" customHeight="1">
      <c r="B33" s="9" t="s">
        <v>14</v>
      </c>
      <c r="C33" s="21" t="s">
        <v>171</v>
      </c>
      <c r="D33" s="11" t="s">
        <v>170</v>
      </c>
      <c r="E33" s="11" t="s">
        <v>51</v>
      </c>
      <c r="F33" s="11">
        <v>135</v>
      </c>
      <c r="G33" s="11">
        <v>190</v>
      </c>
      <c r="H33" s="11">
        <f>F33*G33</f>
        <v>25650</v>
      </c>
      <c r="I33" s="223"/>
    </row>
    <row r="34" spans="2:9" s="101" customFormat="1" ht="15" customHeight="1">
      <c r="B34" s="254" t="s">
        <v>182</v>
      </c>
      <c r="C34" s="254"/>
      <c r="D34" s="254"/>
      <c r="E34" s="254"/>
      <c r="F34" s="254"/>
      <c r="G34" s="254"/>
      <c r="H34" s="254"/>
      <c r="I34" s="223"/>
    </row>
    <row r="35" spans="2:10" ht="18" customHeight="1">
      <c r="B35" s="89"/>
      <c r="C35" s="106" t="s">
        <v>40</v>
      </c>
      <c r="D35" s="106"/>
      <c r="E35" s="98" t="s">
        <v>8</v>
      </c>
      <c r="F35" s="102">
        <v>0.253</v>
      </c>
      <c r="G35" s="35"/>
      <c r="H35" s="36"/>
      <c r="I35" s="231"/>
      <c r="J35" s="231"/>
    </row>
    <row r="36" spans="2:14" ht="14.25">
      <c r="B36" s="89">
        <v>1</v>
      </c>
      <c r="C36" s="93" t="s">
        <v>183</v>
      </c>
      <c r="D36" s="100" t="s">
        <v>176</v>
      </c>
      <c r="E36" s="95" t="s">
        <v>8</v>
      </c>
      <c r="F36" s="103">
        <v>0.012</v>
      </c>
      <c r="G36" s="35">
        <v>290000</v>
      </c>
      <c r="H36" s="36">
        <f aca="true" t="shared" si="2" ref="H36:H42">F36*G36</f>
        <v>3480</v>
      </c>
      <c r="I36" s="231"/>
      <c r="J36" s="231"/>
      <c r="N36" s="104"/>
    </row>
    <row r="37" spans="2:10" ht="16.5" customHeight="1">
      <c r="B37" s="89">
        <v>2</v>
      </c>
      <c r="C37" s="93" t="s">
        <v>184</v>
      </c>
      <c r="D37" s="100" t="s">
        <v>176</v>
      </c>
      <c r="E37" s="95" t="s">
        <v>8</v>
      </c>
      <c r="F37" s="103">
        <v>0.068</v>
      </c>
      <c r="G37" s="35">
        <v>290000</v>
      </c>
      <c r="H37" s="36">
        <f t="shared" si="2"/>
        <v>19720</v>
      </c>
      <c r="I37" s="231"/>
      <c r="J37" s="231"/>
    </row>
    <row r="38" spans="2:10" ht="30" customHeight="1">
      <c r="B38" s="89"/>
      <c r="C38" s="106" t="s">
        <v>264</v>
      </c>
      <c r="D38" s="106"/>
      <c r="E38" s="98" t="s">
        <v>8</v>
      </c>
      <c r="F38" s="105">
        <v>0.14</v>
      </c>
      <c r="G38" s="106"/>
      <c r="H38" s="106"/>
      <c r="I38" s="232"/>
      <c r="J38" s="232"/>
    </row>
    <row r="39" spans="2:11" ht="39">
      <c r="B39" s="89">
        <v>3</v>
      </c>
      <c r="C39" s="93" t="s">
        <v>177</v>
      </c>
      <c r="D39" s="100" t="s">
        <v>178</v>
      </c>
      <c r="E39" s="95" t="s">
        <v>8</v>
      </c>
      <c r="F39" s="103">
        <v>0.06</v>
      </c>
      <c r="G39" s="35">
        <v>270000</v>
      </c>
      <c r="H39" s="179">
        <f t="shared" si="2"/>
        <v>16200</v>
      </c>
      <c r="I39" s="233"/>
      <c r="J39" s="233"/>
      <c r="K39" s="224"/>
    </row>
    <row r="40" spans="2:11" ht="39">
      <c r="B40" s="89">
        <v>4</v>
      </c>
      <c r="C40" s="93" t="s">
        <v>179</v>
      </c>
      <c r="D40" s="100" t="s">
        <v>178</v>
      </c>
      <c r="E40" s="95" t="s">
        <v>8</v>
      </c>
      <c r="F40" s="103">
        <v>0.08</v>
      </c>
      <c r="G40" s="35">
        <v>270000</v>
      </c>
      <c r="H40" s="179">
        <f t="shared" si="2"/>
        <v>21600</v>
      </c>
      <c r="I40" s="233"/>
      <c r="J40" s="233"/>
      <c r="K40" s="224"/>
    </row>
    <row r="41" spans="2:10" ht="18" customHeight="1">
      <c r="B41" s="89"/>
      <c r="C41" s="106" t="s">
        <v>47</v>
      </c>
      <c r="D41" s="106"/>
      <c r="E41" s="98" t="s">
        <v>8</v>
      </c>
      <c r="F41" s="102">
        <v>0.072</v>
      </c>
      <c r="G41" s="35"/>
      <c r="H41" s="179"/>
      <c r="I41" s="233"/>
      <c r="J41" s="233"/>
    </row>
    <row r="42" spans="2:10" ht="14.25">
      <c r="B42" s="89">
        <v>5</v>
      </c>
      <c r="C42" s="93" t="s">
        <v>301</v>
      </c>
      <c r="D42" s="100" t="s">
        <v>180</v>
      </c>
      <c r="E42" s="95" t="s">
        <v>8</v>
      </c>
      <c r="F42" s="103">
        <v>0.072</v>
      </c>
      <c r="G42" s="35">
        <v>450000</v>
      </c>
      <c r="H42" s="179">
        <f t="shared" si="2"/>
        <v>32399.999999999996</v>
      </c>
      <c r="I42" s="233"/>
      <c r="J42" s="233"/>
    </row>
  </sheetData>
  <sheetProtection/>
  <mergeCells count="4">
    <mergeCell ref="B34:H34"/>
    <mergeCell ref="A1:B1"/>
    <mergeCell ref="B26:H26"/>
    <mergeCell ref="B2:K2"/>
  </mergeCells>
  <hyperlinks>
    <hyperlink ref="A1:B1" location="ГЛАВНАЯ!A1" display="НА ГЛАВНУЮ"/>
  </hyperlinks>
  <printOptions/>
  <pageMargins left="0" right="0" top="0" bottom="0" header="0.31496062992125984" footer="0.31496062992125984"/>
  <pageSetup horizontalDpi="600" verticalDpi="600" orientation="landscape" paperSize="9" r:id="rId3"/>
  <ignoredErrors>
    <ignoredError sqref="B5 B24 B6:B23 B25 B30 B28:B29 B31:B33" numberStoredAsText="1"/>
    <ignoredError sqref="H30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Q64"/>
  <sheetViews>
    <sheetView showGridLines="0" zoomScale="115" zoomScaleNormal="115" zoomScalePageLayoutView="0" workbookViewId="0" topLeftCell="A1">
      <selection activeCell="A1" sqref="A1:B1"/>
    </sheetView>
  </sheetViews>
  <sheetFormatPr defaultColWidth="9.140625" defaultRowHeight="15"/>
  <cols>
    <col min="1" max="1" width="10.28125" style="3" customWidth="1"/>
    <col min="2" max="2" width="5.7109375" style="3" customWidth="1"/>
    <col min="3" max="3" width="28.28125" style="23" customWidth="1"/>
    <col min="4" max="4" width="17.421875" style="3" customWidth="1"/>
    <col min="5" max="5" width="5.7109375" style="3" customWidth="1"/>
    <col min="6" max="6" width="10.57421875" style="3" customWidth="1"/>
    <col min="7" max="7" width="13.28125" style="3" customWidth="1"/>
    <col min="8" max="8" width="12.28125" style="3" customWidth="1"/>
    <col min="9" max="16384" width="8.8515625" style="3" customWidth="1"/>
  </cols>
  <sheetData>
    <row r="1" spans="1:2" ht="30" customHeight="1">
      <c r="A1" s="259" t="s">
        <v>94</v>
      </c>
      <c r="B1" s="259"/>
    </row>
    <row r="2" spans="2:8" ht="18" customHeight="1">
      <c r="B2" s="262" t="s">
        <v>166</v>
      </c>
      <c r="C2" s="263"/>
      <c r="D2" s="263"/>
      <c r="E2" s="263"/>
      <c r="F2" s="263"/>
      <c r="G2" s="263"/>
      <c r="H2" s="264"/>
    </row>
    <row r="3" spans="2:8" ht="27" customHeight="1">
      <c r="B3" s="89"/>
      <c r="C3" s="260" t="s">
        <v>7</v>
      </c>
      <c r="D3" s="261"/>
      <c r="E3" s="90" t="s">
        <v>8</v>
      </c>
      <c r="F3" s="91">
        <f>SUM(F4:F10)</f>
        <v>2.64</v>
      </c>
      <c r="G3" s="92"/>
      <c r="H3" s="79"/>
    </row>
    <row r="4" spans="2:8" ht="26.25">
      <c r="B4" s="89">
        <v>1</v>
      </c>
      <c r="C4" s="93" t="s">
        <v>156</v>
      </c>
      <c r="D4" s="94" t="s">
        <v>149</v>
      </c>
      <c r="E4" s="95" t="s">
        <v>8</v>
      </c>
      <c r="F4" s="96">
        <v>0.906</v>
      </c>
      <c r="G4" s="35">
        <v>43000</v>
      </c>
      <c r="H4" s="36">
        <f aca="true" t="shared" si="0" ref="H4:H16">F4*G4</f>
        <v>38958</v>
      </c>
    </row>
    <row r="5" spans="2:8" ht="26.25">
      <c r="B5" s="89">
        <v>2</v>
      </c>
      <c r="C5" s="93" t="s">
        <v>157</v>
      </c>
      <c r="D5" s="94" t="s">
        <v>149</v>
      </c>
      <c r="E5" s="95" t="s">
        <v>8</v>
      </c>
      <c r="F5" s="96">
        <v>0.07</v>
      </c>
      <c r="G5" s="35">
        <v>43000</v>
      </c>
      <c r="H5" s="36">
        <f t="shared" si="0"/>
        <v>3010.0000000000005</v>
      </c>
    </row>
    <row r="6" spans="2:8" ht="26.25" customHeight="1">
      <c r="B6" s="89">
        <v>3</v>
      </c>
      <c r="C6" s="97" t="s">
        <v>158</v>
      </c>
      <c r="D6" s="94" t="s">
        <v>167</v>
      </c>
      <c r="E6" s="95" t="s">
        <v>8</v>
      </c>
      <c r="F6" s="96">
        <v>0.453</v>
      </c>
      <c r="G6" s="35">
        <v>65000</v>
      </c>
      <c r="H6" s="36">
        <f t="shared" si="0"/>
        <v>29445</v>
      </c>
    </row>
    <row r="7" spans="2:8" ht="26.25" customHeight="1">
      <c r="B7" s="89">
        <v>4</v>
      </c>
      <c r="C7" s="97" t="s">
        <v>159</v>
      </c>
      <c r="D7" s="94" t="s">
        <v>168</v>
      </c>
      <c r="E7" s="95" t="s">
        <v>8</v>
      </c>
      <c r="F7" s="96">
        <v>0.465</v>
      </c>
      <c r="G7" s="35">
        <v>65000</v>
      </c>
      <c r="H7" s="36">
        <f t="shared" si="0"/>
        <v>30225</v>
      </c>
    </row>
    <row r="8" spans="2:8" ht="26.25">
      <c r="B8" s="89">
        <v>5</v>
      </c>
      <c r="C8" s="93" t="s">
        <v>160</v>
      </c>
      <c r="D8" s="94" t="s">
        <v>150</v>
      </c>
      <c r="E8" s="95" t="s">
        <v>8</v>
      </c>
      <c r="F8" s="150">
        <v>0.411</v>
      </c>
      <c r="G8" s="35">
        <v>43000</v>
      </c>
      <c r="H8" s="36">
        <f t="shared" si="0"/>
        <v>17673</v>
      </c>
    </row>
    <row r="9" spans="2:8" ht="26.25">
      <c r="B9" s="89">
        <v>6</v>
      </c>
      <c r="C9" s="93" t="s">
        <v>161</v>
      </c>
      <c r="D9" s="94" t="s">
        <v>150</v>
      </c>
      <c r="E9" s="95" t="s">
        <v>8</v>
      </c>
      <c r="F9" s="96">
        <v>0.302</v>
      </c>
      <c r="G9" s="35">
        <v>43000</v>
      </c>
      <c r="H9" s="36">
        <f t="shared" si="0"/>
        <v>12986</v>
      </c>
    </row>
    <row r="10" spans="2:8" ht="26.25">
      <c r="B10" s="89">
        <v>7</v>
      </c>
      <c r="C10" s="93" t="s">
        <v>162</v>
      </c>
      <c r="D10" s="94" t="s">
        <v>150</v>
      </c>
      <c r="E10" s="95" t="s">
        <v>8</v>
      </c>
      <c r="F10" s="96">
        <v>0.033</v>
      </c>
      <c r="G10" s="35">
        <v>43000</v>
      </c>
      <c r="H10" s="36">
        <f t="shared" si="0"/>
        <v>1419</v>
      </c>
    </row>
    <row r="11" spans="2:8" ht="14.25" customHeight="1">
      <c r="B11" s="89"/>
      <c r="C11" s="260" t="s">
        <v>151</v>
      </c>
      <c r="D11" s="261"/>
      <c r="E11" s="98" t="s">
        <v>8</v>
      </c>
      <c r="F11" s="99">
        <f>SUM(F12:F14)</f>
        <v>0.891</v>
      </c>
      <c r="G11" s="35"/>
      <c r="H11" s="36"/>
    </row>
    <row r="12" spans="2:8" ht="26.25">
      <c r="B12" s="89">
        <v>8</v>
      </c>
      <c r="C12" s="93" t="s">
        <v>163</v>
      </c>
      <c r="D12" s="100" t="s">
        <v>169</v>
      </c>
      <c r="E12" s="95" t="s">
        <v>8</v>
      </c>
      <c r="F12" s="96">
        <v>0.115</v>
      </c>
      <c r="G12" s="35">
        <v>99000</v>
      </c>
      <c r="H12" s="36">
        <f t="shared" si="0"/>
        <v>11385</v>
      </c>
    </row>
    <row r="13" spans="2:8" ht="26.25">
      <c r="B13" s="89">
        <v>9</v>
      </c>
      <c r="C13" s="93" t="s">
        <v>164</v>
      </c>
      <c r="D13" s="100"/>
      <c r="E13" s="95" t="s">
        <v>8</v>
      </c>
      <c r="F13" s="96">
        <v>0.659</v>
      </c>
      <c r="G13" s="35">
        <v>99000</v>
      </c>
      <c r="H13" s="36">
        <f t="shared" si="0"/>
        <v>65241</v>
      </c>
    </row>
    <row r="14" spans="2:8" ht="26.25">
      <c r="B14" s="89">
        <v>10</v>
      </c>
      <c r="C14" s="93" t="s">
        <v>165</v>
      </c>
      <c r="D14" s="100" t="s">
        <v>152</v>
      </c>
      <c r="E14" s="95" t="s">
        <v>8</v>
      </c>
      <c r="F14" s="96">
        <v>0.117</v>
      </c>
      <c r="G14" s="35">
        <v>65000</v>
      </c>
      <c r="H14" s="36">
        <f t="shared" si="0"/>
        <v>7605</v>
      </c>
    </row>
    <row r="15" spans="2:8" ht="14.25" customHeight="1">
      <c r="B15" s="89"/>
      <c r="C15" s="260" t="s">
        <v>153</v>
      </c>
      <c r="D15" s="261"/>
      <c r="E15" s="98" t="s">
        <v>8</v>
      </c>
      <c r="F15" s="99">
        <f>F16</f>
        <v>0.167</v>
      </c>
      <c r="G15" s="35"/>
      <c r="H15" s="36"/>
    </row>
    <row r="16" spans="2:8" ht="26.25">
      <c r="B16" s="89">
        <v>11</v>
      </c>
      <c r="C16" s="93" t="s">
        <v>154</v>
      </c>
      <c r="D16" s="100" t="s">
        <v>155</v>
      </c>
      <c r="E16" s="95" t="s">
        <v>8</v>
      </c>
      <c r="F16" s="96">
        <v>0.167</v>
      </c>
      <c r="G16" s="35">
        <v>34000</v>
      </c>
      <c r="H16" s="36">
        <f t="shared" si="0"/>
        <v>5678</v>
      </c>
    </row>
    <row r="17" spans="2:8" ht="14.25">
      <c r="B17" s="262" t="s">
        <v>200</v>
      </c>
      <c r="C17" s="263"/>
      <c r="D17" s="263"/>
      <c r="E17" s="263"/>
      <c r="F17" s="263"/>
      <c r="G17" s="263"/>
      <c r="H17" s="264"/>
    </row>
    <row r="18" spans="2:9" ht="14.25" customHeight="1">
      <c r="B18" s="93"/>
      <c r="C18" s="260" t="s">
        <v>33</v>
      </c>
      <c r="D18" s="261"/>
      <c r="E18" s="35" t="s">
        <v>51</v>
      </c>
      <c r="F18" s="118">
        <f>SUM(F19:F20)</f>
        <v>160</v>
      </c>
      <c r="G18" s="35"/>
      <c r="H18" s="35"/>
      <c r="I18" s="107"/>
    </row>
    <row r="19" spans="2:9" s="108" customFormat="1" ht="12.75">
      <c r="B19" s="89">
        <v>1</v>
      </c>
      <c r="C19" s="93" t="s">
        <v>185</v>
      </c>
      <c r="D19" s="93" t="s">
        <v>34</v>
      </c>
      <c r="E19" s="35" t="s">
        <v>51</v>
      </c>
      <c r="F19" s="35">
        <v>130</v>
      </c>
      <c r="G19" s="35">
        <v>31</v>
      </c>
      <c r="H19" s="35">
        <f>F19*G19</f>
        <v>4030</v>
      </c>
      <c r="I19" s="109"/>
    </row>
    <row r="20" spans="2:9" s="110" customFormat="1" ht="14.25">
      <c r="B20" s="89">
        <v>2</v>
      </c>
      <c r="C20" s="93" t="s">
        <v>186</v>
      </c>
      <c r="D20" s="93" t="s">
        <v>34</v>
      </c>
      <c r="E20" s="35" t="s">
        <v>51</v>
      </c>
      <c r="F20" s="35">
        <v>30</v>
      </c>
      <c r="G20" s="35">
        <v>31</v>
      </c>
      <c r="H20" s="35">
        <f>F20*G20</f>
        <v>930</v>
      </c>
      <c r="I20" s="111"/>
    </row>
    <row r="21" spans="2:17" s="112" customFormat="1" ht="14.25">
      <c r="B21" s="89"/>
      <c r="C21" s="260" t="s">
        <v>187</v>
      </c>
      <c r="D21" s="261"/>
      <c r="E21" s="35"/>
      <c r="F21" s="118">
        <f>F22</f>
        <v>154</v>
      </c>
      <c r="G21" s="35"/>
      <c r="H21" s="35"/>
      <c r="I21" s="113"/>
      <c r="J21" s="114"/>
      <c r="K21" s="114"/>
      <c r="L21" s="114"/>
      <c r="M21" s="114"/>
      <c r="N21" s="114"/>
      <c r="O21" s="114"/>
      <c r="P21" s="114"/>
      <c r="Q21" s="114"/>
    </row>
    <row r="22" spans="2:17" s="112" customFormat="1" ht="14.25">
      <c r="B22" s="89">
        <v>3</v>
      </c>
      <c r="C22" s="93" t="s">
        <v>188</v>
      </c>
      <c r="D22" s="93"/>
      <c r="E22" s="35" t="s">
        <v>51</v>
      </c>
      <c r="F22" s="35">
        <v>154</v>
      </c>
      <c r="G22" s="35">
        <v>29</v>
      </c>
      <c r="H22" s="35">
        <f>F22*G22</f>
        <v>4466</v>
      </c>
      <c r="I22" s="113"/>
      <c r="J22" s="114"/>
      <c r="K22" s="114"/>
      <c r="L22" s="114"/>
      <c r="M22" s="114"/>
      <c r="N22" s="114"/>
      <c r="O22" s="114"/>
      <c r="P22" s="114"/>
      <c r="Q22" s="114"/>
    </row>
    <row r="23" spans="2:9" s="101" customFormat="1" ht="30" customHeight="1">
      <c r="B23" s="89"/>
      <c r="C23" s="260" t="s">
        <v>189</v>
      </c>
      <c r="D23" s="261"/>
      <c r="E23" s="35"/>
      <c r="F23" s="118">
        <f>SUM(F24:F26)</f>
        <v>852</v>
      </c>
      <c r="G23" s="35"/>
      <c r="H23" s="35"/>
      <c r="I23" s="115"/>
    </row>
    <row r="24" spans="2:13" s="101" customFormat="1" ht="12.75">
      <c r="B24" s="89">
        <v>4</v>
      </c>
      <c r="C24" s="93" t="s">
        <v>190</v>
      </c>
      <c r="D24" s="93" t="s">
        <v>191</v>
      </c>
      <c r="E24" s="35" t="s">
        <v>51</v>
      </c>
      <c r="F24" s="35">
        <v>242</v>
      </c>
      <c r="G24" s="35">
        <v>75</v>
      </c>
      <c r="H24" s="35">
        <f>F24*G24</f>
        <v>18150</v>
      </c>
      <c r="I24" s="113"/>
      <c r="J24" s="116"/>
      <c r="K24" s="117"/>
      <c r="L24" s="117"/>
      <c r="M24" s="117"/>
    </row>
    <row r="25" spans="2:11" s="101" customFormat="1" ht="12.75">
      <c r="B25" s="89">
        <v>5</v>
      </c>
      <c r="C25" s="93" t="s">
        <v>192</v>
      </c>
      <c r="D25" s="93" t="s">
        <v>193</v>
      </c>
      <c r="E25" s="35" t="s">
        <v>51</v>
      </c>
      <c r="F25" s="35">
        <v>290</v>
      </c>
      <c r="G25" s="35">
        <v>75</v>
      </c>
      <c r="H25" s="35">
        <f>F25*G25</f>
        <v>21750</v>
      </c>
      <c r="I25" s="115"/>
      <c r="J25" s="116"/>
      <c r="K25" s="117"/>
    </row>
    <row r="26" spans="2:9" s="101" customFormat="1" ht="12.75">
      <c r="B26" s="89">
        <v>6</v>
      </c>
      <c r="C26" s="93" t="s">
        <v>194</v>
      </c>
      <c r="D26" s="93" t="s">
        <v>193</v>
      </c>
      <c r="E26" s="35" t="s">
        <v>51</v>
      </c>
      <c r="F26" s="35">
        <v>320</v>
      </c>
      <c r="G26" s="35">
        <v>75</v>
      </c>
      <c r="H26" s="35">
        <f>F26*G26</f>
        <v>24000</v>
      </c>
      <c r="I26" s="113"/>
    </row>
    <row r="27" spans="2:9" s="101" customFormat="1" ht="18.75" customHeight="1">
      <c r="B27" s="89"/>
      <c r="C27" s="260" t="s">
        <v>195</v>
      </c>
      <c r="D27" s="261"/>
      <c r="E27" s="35"/>
      <c r="F27" s="118">
        <f>SUM(F28:F29)</f>
        <v>93</v>
      </c>
      <c r="G27" s="35"/>
      <c r="H27" s="35"/>
      <c r="I27" s="113"/>
    </row>
    <row r="28" spans="2:9" s="101" customFormat="1" ht="12.75">
      <c r="B28" s="89">
        <v>8</v>
      </c>
      <c r="C28" s="93" t="s">
        <v>197</v>
      </c>
      <c r="D28" s="93" t="s">
        <v>196</v>
      </c>
      <c r="E28" s="35" t="s">
        <v>51</v>
      </c>
      <c r="F28" s="35">
        <v>48</v>
      </c>
      <c r="G28" s="35">
        <v>1500</v>
      </c>
      <c r="H28" s="35">
        <f>F28*G28</f>
        <v>72000</v>
      </c>
      <c r="I28" s="113"/>
    </row>
    <row r="29" spans="2:9" s="101" customFormat="1" ht="12.75">
      <c r="B29" s="89">
        <v>9</v>
      </c>
      <c r="C29" s="93" t="s">
        <v>198</v>
      </c>
      <c r="D29" s="93" t="s">
        <v>199</v>
      </c>
      <c r="E29" s="35" t="s">
        <v>51</v>
      </c>
      <c r="F29" s="35">
        <v>45</v>
      </c>
      <c r="G29" s="35">
        <v>1000</v>
      </c>
      <c r="H29" s="35">
        <f>F29*G29</f>
        <v>45000</v>
      </c>
      <c r="I29" s="113"/>
    </row>
    <row r="30" spans="2:8" ht="19.5" customHeight="1">
      <c r="B30" s="265" t="s">
        <v>287</v>
      </c>
      <c r="C30" s="266"/>
      <c r="D30" s="266"/>
      <c r="E30" s="266"/>
      <c r="F30" s="266"/>
      <c r="G30" s="266"/>
      <c r="H30" s="267"/>
    </row>
    <row r="31" spans="2:8" ht="52.5">
      <c r="B31" s="139" t="s">
        <v>1</v>
      </c>
      <c r="C31" s="6" t="s">
        <v>2</v>
      </c>
      <c r="D31" s="6" t="s">
        <v>3</v>
      </c>
      <c r="E31" s="6" t="s">
        <v>52</v>
      </c>
      <c r="F31" s="7" t="s">
        <v>103</v>
      </c>
      <c r="G31" s="7" t="s">
        <v>5</v>
      </c>
      <c r="H31" s="7" t="s">
        <v>6</v>
      </c>
    </row>
    <row r="32" spans="2:8" ht="14.25">
      <c r="B32" s="140">
        <v>1</v>
      </c>
      <c r="C32" s="140">
        <v>2</v>
      </c>
      <c r="D32" s="140">
        <v>3</v>
      </c>
      <c r="E32" s="140">
        <v>4</v>
      </c>
      <c r="F32" s="140">
        <v>5</v>
      </c>
      <c r="G32" s="140">
        <v>6</v>
      </c>
      <c r="H32" s="140">
        <v>7</v>
      </c>
    </row>
    <row r="33" spans="2:8" ht="39">
      <c r="B33" s="141"/>
      <c r="C33" s="147" t="s">
        <v>29</v>
      </c>
      <c r="D33" s="142"/>
      <c r="E33" s="10" t="s">
        <v>8</v>
      </c>
      <c r="F33" s="153">
        <f>SUM(F34:F38)</f>
        <v>1.675</v>
      </c>
      <c r="G33" s="143"/>
      <c r="H33" s="144"/>
    </row>
    <row r="34" spans="2:8" ht="14.25">
      <c r="B34" s="141">
        <v>1</v>
      </c>
      <c r="C34" s="145" t="s">
        <v>265</v>
      </c>
      <c r="D34" s="148" t="s">
        <v>30</v>
      </c>
      <c r="E34" s="9" t="s">
        <v>8</v>
      </c>
      <c r="F34" s="151">
        <v>0.6</v>
      </c>
      <c r="G34" s="143">
        <v>42000</v>
      </c>
      <c r="H34" s="146">
        <f>F34*G34</f>
        <v>25200</v>
      </c>
    </row>
    <row r="35" spans="2:8" ht="14.25">
      <c r="B35" s="141">
        <v>2</v>
      </c>
      <c r="C35" s="145" t="s">
        <v>269</v>
      </c>
      <c r="D35" s="145" t="s">
        <v>32</v>
      </c>
      <c r="E35" s="9" t="s">
        <v>8</v>
      </c>
      <c r="F35" s="151">
        <v>0.1</v>
      </c>
      <c r="G35" s="143">
        <v>57000</v>
      </c>
      <c r="H35" s="146">
        <f>F35*G35</f>
        <v>5700</v>
      </c>
    </row>
    <row r="36" spans="2:8" ht="14.25">
      <c r="B36" s="141">
        <v>3</v>
      </c>
      <c r="C36" s="145" t="s">
        <v>268</v>
      </c>
      <c r="D36" s="145" t="s">
        <v>31</v>
      </c>
      <c r="E36" s="9" t="s">
        <v>8</v>
      </c>
      <c r="F36" s="151">
        <v>0.5</v>
      </c>
      <c r="G36" s="143">
        <v>60000</v>
      </c>
      <c r="H36" s="146">
        <f>F36*G36</f>
        <v>30000</v>
      </c>
    </row>
    <row r="37" spans="2:8" ht="14.25">
      <c r="B37" s="141">
        <v>4</v>
      </c>
      <c r="C37" s="145" t="s">
        <v>267</v>
      </c>
      <c r="D37" s="145" t="s">
        <v>30</v>
      </c>
      <c r="E37" s="9" t="s">
        <v>8</v>
      </c>
      <c r="F37" s="151">
        <v>0.25</v>
      </c>
      <c r="G37" s="143">
        <v>36000</v>
      </c>
      <c r="H37" s="146">
        <f>F37*G37</f>
        <v>9000</v>
      </c>
    </row>
    <row r="38" spans="2:8" ht="14.25">
      <c r="B38" s="141">
        <v>5</v>
      </c>
      <c r="C38" s="145" t="s">
        <v>266</v>
      </c>
      <c r="D38" s="148" t="s">
        <v>30</v>
      </c>
      <c r="E38" s="9" t="s">
        <v>8</v>
      </c>
      <c r="F38" s="151">
        <v>0.225</v>
      </c>
      <c r="G38" s="143">
        <v>36000</v>
      </c>
      <c r="H38" s="146">
        <f>F38*G38</f>
        <v>8100</v>
      </c>
    </row>
    <row r="39" spans="2:8" ht="14.25">
      <c r="B39" s="141"/>
      <c r="C39" s="147" t="s">
        <v>300</v>
      </c>
      <c r="D39" s="145"/>
      <c r="E39" s="10" t="s">
        <v>8</v>
      </c>
      <c r="F39" s="153">
        <f>SUM(F40:F41)</f>
        <v>1.4049999999999998</v>
      </c>
      <c r="G39" s="143"/>
      <c r="H39" s="144"/>
    </row>
    <row r="40" spans="2:8" ht="14.25">
      <c r="B40" s="141">
        <v>6</v>
      </c>
      <c r="C40" s="145" t="s">
        <v>270</v>
      </c>
      <c r="D40" s="145" t="s">
        <v>35</v>
      </c>
      <c r="E40" s="9" t="s">
        <v>8</v>
      </c>
      <c r="F40" s="151">
        <v>0.71</v>
      </c>
      <c r="G40" s="143">
        <v>74000</v>
      </c>
      <c r="H40" s="146">
        <f>F40*G40</f>
        <v>52540</v>
      </c>
    </row>
    <row r="41" spans="2:8" ht="14.25">
      <c r="B41" s="141">
        <v>7</v>
      </c>
      <c r="C41" s="145" t="s">
        <v>271</v>
      </c>
      <c r="D41" s="145" t="s">
        <v>35</v>
      </c>
      <c r="E41" s="9" t="s">
        <v>8</v>
      </c>
      <c r="F41" s="151">
        <v>0.695</v>
      </c>
      <c r="G41" s="143">
        <v>74000</v>
      </c>
      <c r="H41" s="146">
        <f>F41*G41</f>
        <v>51430</v>
      </c>
    </row>
    <row r="42" spans="2:8" ht="26.25">
      <c r="B42" s="141"/>
      <c r="C42" s="147" t="s">
        <v>36</v>
      </c>
      <c r="D42" s="149"/>
      <c r="E42" s="10" t="s">
        <v>8</v>
      </c>
      <c r="F42" s="154">
        <f>SUM(F43:F44)</f>
        <v>0.195</v>
      </c>
      <c r="G42" s="143"/>
      <c r="H42" s="144"/>
    </row>
    <row r="43" spans="2:8" ht="14.25">
      <c r="B43" s="141">
        <v>8</v>
      </c>
      <c r="C43" s="145" t="s">
        <v>272</v>
      </c>
      <c r="D43" s="149" t="s">
        <v>37</v>
      </c>
      <c r="E43" s="16" t="s">
        <v>8</v>
      </c>
      <c r="F43" s="152">
        <v>0.12</v>
      </c>
      <c r="G43" s="143">
        <v>32000</v>
      </c>
      <c r="H43" s="146">
        <f>F43*G43</f>
        <v>3840</v>
      </c>
    </row>
    <row r="44" spans="2:8" ht="14.25">
      <c r="B44" s="141">
        <v>9</v>
      </c>
      <c r="C44" s="145" t="s">
        <v>273</v>
      </c>
      <c r="D44" s="149" t="s">
        <v>37</v>
      </c>
      <c r="E44" s="16" t="s">
        <v>8</v>
      </c>
      <c r="F44" s="152">
        <v>0.075</v>
      </c>
      <c r="G44" s="143">
        <v>32000</v>
      </c>
      <c r="H44" s="146">
        <f>F44*G44</f>
        <v>2400</v>
      </c>
    </row>
    <row r="45" spans="2:8" ht="26.25">
      <c r="B45" s="141"/>
      <c r="C45" s="147" t="s">
        <v>38</v>
      </c>
      <c r="D45" s="149"/>
      <c r="E45" s="18" t="s">
        <v>8</v>
      </c>
      <c r="F45" s="154">
        <f>SUM(F46:F58)</f>
        <v>1.2489999999999999</v>
      </c>
      <c r="G45" s="143"/>
      <c r="H45" s="144"/>
    </row>
    <row r="46" spans="2:8" ht="14.25">
      <c r="B46" s="141">
        <v>10</v>
      </c>
      <c r="C46" s="145" t="s">
        <v>274</v>
      </c>
      <c r="D46" s="149" t="s">
        <v>18</v>
      </c>
      <c r="E46" s="16" t="s">
        <v>8</v>
      </c>
      <c r="F46" s="152">
        <v>0.15</v>
      </c>
      <c r="G46" s="143">
        <v>33000</v>
      </c>
      <c r="H46" s="146">
        <f aca="true" t="shared" si="1" ref="H46:H58">F46*G46</f>
        <v>4950</v>
      </c>
    </row>
    <row r="47" spans="2:8" ht="14.25">
      <c r="B47" s="141">
        <v>11</v>
      </c>
      <c r="C47" s="145" t="s">
        <v>275</v>
      </c>
      <c r="D47" s="149" t="s">
        <v>10</v>
      </c>
      <c r="E47" s="16" t="s">
        <v>8</v>
      </c>
      <c r="F47" s="152">
        <v>0.135</v>
      </c>
      <c r="G47" s="143">
        <v>33000</v>
      </c>
      <c r="H47" s="146">
        <f t="shared" si="1"/>
        <v>4455</v>
      </c>
    </row>
    <row r="48" spans="2:8" ht="14.25">
      <c r="B48" s="141">
        <v>12</v>
      </c>
      <c r="C48" s="145" t="s">
        <v>276</v>
      </c>
      <c r="D48" s="149" t="s">
        <v>18</v>
      </c>
      <c r="E48" s="16" t="s">
        <v>8</v>
      </c>
      <c r="F48" s="152">
        <v>0.135</v>
      </c>
      <c r="G48" s="143">
        <v>33000</v>
      </c>
      <c r="H48" s="146">
        <f t="shared" si="1"/>
        <v>4455</v>
      </c>
    </row>
    <row r="49" spans="2:8" ht="14.25">
      <c r="B49" s="141">
        <v>13</v>
      </c>
      <c r="C49" s="145" t="s">
        <v>277</v>
      </c>
      <c r="D49" s="149" t="s">
        <v>18</v>
      </c>
      <c r="E49" s="16" t="s">
        <v>8</v>
      </c>
      <c r="F49" s="152">
        <v>0.1</v>
      </c>
      <c r="G49" s="143">
        <v>33000</v>
      </c>
      <c r="H49" s="146">
        <f t="shared" si="1"/>
        <v>3300</v>
      </c>
    </row>
    <row r="50" spans="2:8" ht="14.25">
      <c r="B50" s="141">
        <v>14</v>
      </c>
      <c r="C50" s="145" t="s">
        <v>278</v>
      </c>
      <c r="D50" s="149" t="s">
        <v>18</v>
      </c>
      <c r="E50" s="16" t="s">
        <v>8</v>
      </c>
      <c r="F50" s="152">
        <v>0.08</v>
      </c>
      <c r="G50" s="143">
        <v>33000</v>
      </c>
      <c r="H50" s="146">
        <f t="shared" si="1"/>
        <v>2640</v>
      </c>
    </row>
    <row r="51" spans="2:8" ht="14.25">
      <c r="B51" s="141">
        <v>15</v>
      </c>
      <c r="C51" s="145" t="s">
        <v>286</v>
      </c>
      <c r="D51" s="149" t="s">
        <v>18</v>
      </c>
      <c r="E51" s="16" t="s">
        <v>8</v>
      </c>
      <c r="F51" s="152">
        <v>0.118</v>
      </c>
      <c r="G51" s="143">
        <v>32000</v>
      </c>
      <c r="H51" s="146">
        <f t="shared" si="1"/>
        <v>3776</v>
      </c>
    </row>
    <row r="52" spans="2:8" ht="14.25">
      <c r="B52" s="141">
        <v>16</v>
      </c>
      <c r="C52" s="145" t="s">
        <v>281</v>
      </c>
      <c r="D52" s="149" t="s">
        <v>30</v>
      </c>
      <c r="E52" s="16" t="s">
        <v>8</v>
      </c>
      <c r="F52" s="152">
        <v>0.075</v>
      </c>
      <c r="G52" s="143">
        <v>36000</v>
      </c>
      <c r="H52" s="146">
        <f t="shared" si="1"/>
        <v>2700</v>
      </c>
    </row>
    <row r="53" spans="2:8" ht="14.25">
      <c r="B53" s="141">
        <v>17</v>
      </c>
      <c r="C53" s="145" t="s">
        <v>282</v>
      </c>
      <c r="D53" s="149" t="s">
        <v>18</v>
      </c>
      <c r="E53" s="16" t="s">
        <v>8</v>
      </c>
      <c r="F53" s="152">
        <v>0.075</v>
      </c>
      <c r="G53" s="143">
        <v>32000</v>
      </c>
      <c r="H53" s="146">
        <f t="shared" si="1"/>
        <v>2400</v>
      </c>
    </row>
    <row r="54" spans="2:8" ht="14.25">
      <c r="B54" s="141">
        <v>18</v>
      </c>
      <c r="C54" s="145" t="s">
        <v>285</v>
      </c>
      <c r="D54" s="149" t="s">
        <v>30</v>
      </c>
      <c r="E54" s="16" t="s">
        <v>8</v>
      </c>
      <c r="F54" s="152">
        <v>0.075</v>
      </c>
      <c r="G54" s="143">
        <v>36000</v>
      </c>
      <c r="H54" s="146">
        <f t="shared" si="1"/>
        <v>2700</v>
      </c>
    </row>
    <row r="55" spans="2:8" ht="14.25">
      <c r="B55" s="141">
        <v>19</v>
      </c>
      <c r="C55" s="145" t="s">
        <v>283</v>
      </c>
      <c r="D55" s="149" t="s">
        <v>18</v>
      </c>
      <c r="E55" s="16" t="s">
        <v>8</v>
      </c>
      <c r="F55" s="152">
        <v>0.05</v>
      </c>
      <c r="G55" s="143">
        <v>32000</v>
      </c>
      <c r="H55" s="146">
        <f t="shared" si="1"/>
        <v>1600</v>
      </c>
    </row>
    <row r="56" spans="2:8" ht="14.25">
      <c r="B56" s="141">
        <v>20</v>
      </c>
      <c r="C56" s="145" t="s">
        <v>279</v>
      </c>
      <c r="D56" s="149" t="s">
        <v>39</v>
      </c>
      <c r="E56" s="16" t="s">
        <v>8</v>
      </c>
      <c r="F56" s="152">
        <v>0.055</v>
      </c>
      <c r="G56" s="143">
        <v>32000</v>
      </c>
      <c r="H56" s="146">
        <f t="shared" si="1"/>
        <v>1760</v>
      </c>
    </row>
    <row r="57" spans="2:8" ht="14.25">
      <c r="B57" s="141">
        <v>21</v>
      </c>
      <c r="C57" s="145" t="s">
        <v>280</v>
      </c>
      <c r="D57" s="149" t="s">
        <v>39</v>
      </c>
      <c r="E57" s="16" t="s">
        <v>8</v>
      </c>
      <c r="F57" s="152">
        <v>0.05</v>
      </c>
      <c r="G57" s="143">
        <v>32000</v>
      </c>
      <c r="H57" s="146">
        <f t="shared" si="1"/>
        <v>1600</v>
      </c>
    </row>
    <row r="58" spans="2:8" ht="14.25">
      <c r="B58" s="141">
        <v>22</v>
      </c>
      <c r="C58" s="145" t="s">
        <v>284</v>
      </c>
      <c r="D58" s="149" t="s">
        <v>18</v>
      </c>
      <c r="E58" s="16" t="s">
        <v>8</v>
      </c>
      <c r="F58" s="152">
        <v>0.151</v>
      </c>
      <c r="G58" s="143">
        <v>32000</v>
      </c>
      <c r="H58" s="146">
        <f t="shared" si="1"/>
        <v>4832</v>
      </c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</sheetData>
  <sheetProtection/>
  <mergeCells count="11">
    <mergeCell ref="C15:D15"/>
    <mergeCell ref="A1:B1"/>
    <mergeCell ref="C3:D3"/>
    <mergeCell ref="B2:H2"/>
    <mergeCell ref="B17:H17"/>
    <mergeCell ref="C18:D18"/>
    <mergeCell ref="B30:H30"/>
    <mergeCell ref="C21:D21"/>
    <mergeCell ref="C23:D23"/>
    <mergeCell ref="C27:D27"/>
    <mergeCell ref="C11:D11"/>
  </mergeCells>
  <hyperlinks>
    <hyperlink ref="A1:B1" location="ГЛАВНАЯ!A1" display="НА ГЛАВНУЮ"/>
  </hyperlink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15"/>
  <sheetViews>
    <sheetView showGridLines="0" showRowColHeaders="0" workbookViewId="0" topLeftCell="A1">
      <selection activeCell="A1" sqref="A1:B1"/>
    </sheetView>
  </sheetViews>
  <sheetFormatPr defaultColWidth="9.140625" defaultRowHeight="15"/>
  <cols>
    <col min="1" max="1" width="8.8515625" style="3" customWidth="1"/>
    <col min="2" max="2" width="6.7109375" style="3" customWidth="1"/>
    <col min="3" max="3" width="42.00390625" style="3" customWidth="1"/>
    <col min="4" max="4" width="12.28125" style="3" customWidth="1"/>
    <col min="5" max="5" width="8.140625" style="3" customWidth="1"/>
    <col min="6" max="6" width="9.140625" style="3" customWidth="1"/>
    <col min="7" max="7" width="12.8515625" style="3" customWidth="1"/>
    <col min="8" max="8" width="13.57421875" style="3" customWidth="1"/>
    <col min="9" max="16384" width="8.8515625" style="3" customWidth="1"/>
  </cols>
  <sheetData>
    <row r="1" spans="1:2" ht="30" customHeight="1">
      <c r="A1" s="259" t="s">
        <v>94</v>
      </c>
      <c r="B1" s="259"/>
    </row>
    <row r="2" spans="2:8" ht="30" customHeight="1">
      <c r="B2" s="268" t="s">
        <v>344</v>
      </c>
      <c r="C2" s="268"/>
      <c r="D2" s="268"/>
      <c r="E2" s="268"/>
      <c r="F2" s="268"/>
      <c r="G2" s="268"/>
      <c r="H2" s="268"/>
    </row>
    <row r="3" spans="2:8" ht="41.25">
      <c r="B3" s="24" t="s">
        <v>1</v>
      </c>
      <c r="C3" s="24" t="s">
        <v>54</v>
      </c>
      <c r="D3" s="24" t="s">
        <v>126</v>
      </c>
      <c r="E3" s="24" t="s">
        <v>56</v>
      </c>
      <c r="F3" s="24" t="s">
        <v>57</v>
      </c>
      <c r="G3" s="24" t="s">
        <v>58</v>
      </c>
      <c r="H3" s="24" t="s">
        <v>59</v>
      </c>
    </row>
    <row r="4" spans="2:8" ht="27.75">
      <c r="B4" s="25"/>
      <c r="C4" s="26" t="s">
        <v>60</v>
      </c>
      <c r="D4" s="25"/>
      <c r="E4" s="27" t="s">
        <v>8</v>
      </c>
      <c r="F4" s="28"/>
      <c r="G4" s="29"/>
      <c r="H4" s="30"/>
    </row>
    <row r="5" spans="2:8" ht="41.25">
      <c r="B5" s="31">
        <v>1</v>
      </c>
      <c r="C5" s="32" t="s">
        <v>61</v>
      </c>
      <c r="D5" s="33">
        <v>2014</v>
      </c>
      <c r="E5" s="33" t="s">
        <v>8</v>
      </c>
      <c r="F5" s="34">
        <v>18.389</v>
      </c>
      <c r="G5" s="35">
        <v>48000</v>
      </c>
      <c r="H5" s="36">
        <f aca="true" t="shared" si="0" ref="H5:H10">F5*G5</f>
        <v>882672</v>
      </c>
    </row>
    <row r="6" spans="2:8" ht="41.25">
      <c r="B6" s="31">
        <v>2</v>
      </c>
      <c r="C6" s="32" t="s">
        <v>356</v>
      </c>
      <c r="D6" s="33">
        <v>2013</v>
      </c>
      <c r="E6" s="33" t="s">
        <v>8</v>
      </c>
      <c r="F6" s="34">
        <v>39.843</v>
      </c>
      <c r="G6" s="35">
        <v>46000</v>
      </c>
      <c r="H6" s="36">
        <f t="shared" si="0"/>
        <v>1832778.0000000002</v>
      </c>
    </row>
    <row r="7" spans="2:8" ht="41.25">
      <c r="B7" s="31">
        <v>3</v>
      </c>
      <c r="C7" s="32" t="s">
        <v>62</v>
      </c>
      <c r="D7" s="33">
        <v>2010</v>
      </c>
      <c r="E7" s="33" t="s">
        <v>8</v>
      </c>
      <c r="F7" s="34">
        <v>16.621</v>
      </c>
      <c r="G7" s="35">
        <v>44000</v>
      </c>
      <c r="H7" s="36">
        <f t="shared" si="0"/>
        <v>731323.9999999999</v>
      </c>
    </row>
    <row r="8" spans="2:8" ht="41.25">
      <c r="B8" s="31">
        <v>4</v>
      </c>
      <c r="C8" s="32" t="s">
        <v>355</v>
      </c>
      <c r="D8" s="33">
        <v>2010</v>
      </c>
      <c r="E8" s="33" t="s">
        <v>8</v>
      </c>
      <c r="F8" s="34">
        <v>30.32</v>
      </c>
      <c r="G8" s="35">
        <v>44000</v>
      </c>
      <c r="H8" s="36">
        <f t="shared" si="0"/>
        <v>1334080</v>
      </c>
    </row>
    <row r="9" spans="2:8" ht="41.25">
      <c r="B9" s="31">
        <v>5</v>
      </c>
      <c r="C9" s="32" t="s">
        <v>377</v>
      </c>
      <c r="D9" s="33">
        <v>2009</v>
      </c>
      <c r="E9" s="33" t="s">
        <v>8</v>
      </c>
      <c r="F9" s="34">
        <v>16.856</v>
      </c>
      <c r="G9" s="35">
        <v>44000</v>
      </c>
      <c r="H9" s="36">
        <f t="shared" si="0"/>
        <v>741664.0000000001</v>
      </c>
    </row>
    <row r="10" spans="2:8" ht="41.25">
      <c r="B10" s="31">
        <v>6</v>
      </c>
      <c r="C10" s="32" t="s">
        <v>63</v>
      </c>
      <c r="D10" s="33">
        <v>2011</v>
      </c>
      <c r="E10" s="33" t="s">
        <v>8</v>
      </c>
      <c r="F10" s="34">
        <v>97.826</v>
      </c>
      <c r="G10" s="35">
        <v>46000</v>
      </c>
      <c r="H10" s="36">
        <f t="shared" si="0"/>
        <v>4499996</v>
      </c>
    </row>
    <row r="11" spans="2:8" ht="14.25">
      <c r="B11" s="31"/>
      <c r="C11" s="27" t="s">
        <v>64</v>
      </c>
      <c r="D11" s="33"/>
      <c r="E11" s="33"/>
      <c r="F11" s="37">
        <f>SUM(F5:F10)</f>
        <v>219.855</v>
      </c>
      <c r="G11" s="35"/>
      <c r="H11" s="36"/>
    </row>
    <row r="13" ht="14.25">
      <c r="F13" s="177"/>
    </row>
    <row r="14" ht="14.25">
      <c r="F14" s="177"/>
    </row>
    <row r="15" ht="14.25">
      <c r="F15" s="178"/>
    </row>
  </sheetData>
  <sheetProtection/>
  <mergeCells count="2">
    <mergeCell ref="B2:H2"/>
    <mergeCell ref="A1:B1"/>
  </mergeCells>
  <hyperlinks>
    <hyperlink ref="A1:B1" location="ГЛАВНАЯ!A1" display="НА ГЛАВНУЮ"/>
  </hyperlink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00B050"/>
  </sheetPr>
  <dimension ref="A1:J6"/>
  <sheetViews>
    <sheetView showGridLines="0" showRowColHeaders="0" zoomScalePageLayoutView="0" workbookViewId="0" topLeftCell="A1">
      <selection activeCell="A1" sqref="A1:B1"/>
    </sheetView>
  </sheetViews>
  <sheetFormatPr defaultColWidth="9.140625" defaultRowHeight="15"/>
  <cols>
    <col min="1" max="1" width="8.8515625" style="3" customWidth="1"/>
    <col min="2" max="2" width="6.7109375" style="3" customWidth="1"/>
    <col min="3" max="3" width="39.28125" style="3" customWidth="1"/>
    <col min="4" max="4" width="11.57421875" style="3" customWidth="1"/>
    <col min="5" max="5" width="8.8515625" style="3" customWidth="1"/>
    <col min="6" max="6" width="10.421875" style="3" customWidth="1"/>
    <col min="7" max="7" width="14.140625" style="3" customWidth="1"/>
    <col min="8" max="8" width="15.7109375" style="3" customWidth="1"/>
    <col min="9" max="16384" width="8.8515625" style="3" customWidth="1"/>
  </cols>
  <sheetData>
    <row r="1" spans="1:2" ht="30" customHeight="1">
      <c r="A1" s="259" t="s">
        <v>94</v>
      </c>
      <c r="B1" s="259"/>
    </row>
    <row r="2" spans="2:8" ht="28.5" customHeight="1">
      <c r="B2" s="268" t="s">
        <v>53</v>
      </c>
      <c r="C2" s="268"/>
      <c r="D2" s="268"/>
      <c r="E2" s="268"/>
      <c r="F2" s="268"/>
      <c r="G2" s="268"/>
      <c r="H2" s="268"/>
    </row>
    <row r="3" spans="2:8" ht="15.75" customHeight="1">
      <c r="B3" s="59"/>
      <c r="C3" s="59"/>
      <c r="D3" s="59"/>
      <c r="E3" s="59"/>
      <c r="F3" s="59"/>
      <c r="G3" s="59"/>
      <c r="H3" s="59"/>
    </row>
    <row r="4" spans="2:8" ht="41.25">
      <c r="B4" s="24" t="s">
        <v>1</v>
      </c>
      <c r="C4" s="24" t="s">
        <v>54</v>
      </c>
      <c r="D4" s="24" t="s">
        <v>55</v>
      </c>
      <c r="E4" s="24" t="s">
        <v>56</v>
      </c>
      <c r="F4" s="24" t="s">
        <v>57</v>
      </c>
      <c r="G4" s="24" t="s">
        <v>58</v>
      </c>
      <c r="H4" s="24" t="s">
        <v>59</v>
      </c>
    </row>
    <row r="5" spans="2:8" ht="14.25">
      <c r="B5" s="31"/>
      <c r="C5" s="26" t="s">
        <v>65</v>
      </c>
      <c r="D5" s="25"/>
      <c r="E5" s="38"/>
      <c r="F5" s="39"/>
      <c r="G5" s="35"/>
      <c r="H5" s="36"/>
    </row>
    <row r="6" spans="2:10" ht="69">
      <c r="B6" s="31">
        <v>1</v>
      </c>
      <c r="C6" s="33" t="s">
        <v>66</v>
      </c>
      <c r="D6" s="33">
        <v>2010</v>
      </c>
      <c r="E6" s="33" t="s">
        <v>67</v>
      </c>
      <c r="F6" s="4">
        <v>3</v>
      </c>
      <c r="G6" s="35">
        <v>250000</v>
      </c>
      <c r="H6" s="36">
        <f>F6*G6</f>
        <v>750000</v>
      </c>
      <c r="J6" s="3" t="s">
        <v>68</v>
      </c>
    </row>
  </sheetData>
  <sheetProtection/>
  <mergeCells count="2">
    <mergeCell ref="B2:H2"/>
    <mergeCell ref="A1:B1"/>
  </mergeCells>
  <hyperlinks>
    <hyperlink ref="A1:B1" location="ГЛАВНАЯ!A1" display="НА ГЛАВНУЮ"/>
  </hyperlink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H8"/>
  <sheetViews>
    <sheetView showGridLines="0" zoomScalePageLayoutView="0" workbookViewId="0" topLeftCell="A1">
      <selection activeCell="A1" sqref="A1:B1"/>
    </sheetView>
  </sheetViews>
  <sheetFormatPr defaultColWidth="9.140625" defaultRowHeight="15"/>
  <cols>
    <col min="1" max="1" width="8.8515625" style="3" customWidth="1"/>
    <col min="2" max="2" width="7.28125" style="3" customWidth="1"/>
    <col min="3" max="3" width="39.00390625" style="3" customWidth="1"/>
    <col min="4" max="4" width="22.7109375" style="1" customWidth="1"/>
    <col min="5" max="5" width="7.28125" style="3" bestFit="1" customWidth="1"/>
    <col min="6" max="6" width="11.28125" style="3" customWidth="1"/>
    <col min="7" max="7" width="12.28125" style="3" customWidth="1"/>
    <col min="8" max="8" width="14.140625" style="3" customWidth="1"/>
    <col min="9" max="16384" width="8.8515625" style="3" customWidth="1"/>
  </cols>
  <sheetData>
    <row r="1" spans="1:3" ht="30" customHeight="1">
      <c r="A1" s="259" t="s">
        <v>94</v>
      </c>
      <c r="B1" s="259"/>
      <c r="C1" s="23"/>
    </row>
    <row r="2" spans="2:8" ht="24.75" customHeight="1">
      <c r="B2" s="269" t="s">
        <v>263</v>
      </c>
      <c r="C2" s="269"/>
      <c r="D2" s="269"/>
      <c r="E2" s="269"/>
      <c r="F2" s="269"/>
      <c r="G2" s="269"/>
      <c r="H2" s="269"/>
    </row>
    <row r="3" spans="2:8" ht="14.25">
      <c r="B3" s="40"/>
      <c r="C3" s="40"/>
      <c r="D3" s="52"/>
      <c r="E3" s="40"/>
      <c r="F3" s="40"/>
      <c r="G3" s="40"/>
      <c r="H3" s="40"/>
    </row>
    <row r="4" spans="2:8" ht="52.5">
      <c r="B4" s="6" t="s">
        <v>1</v>
      </c>
      <c r="C4" s="6" t="s">
        <v>2</v>
      </c>
      <c r="D4" s="6" t="s">
        <v>3</v>
      </c>
      <c r="E4" s="6" t="s">
        <v>4</v>
      </c>
      <c r="F4" s="7" t="s">
        <v>57</v>
      </c>
      <c r="G4" s="41" t="s">
        <v>5</v>
      </c>
      <c r="H4" s="7" t="s">
        <v>70</v>
      </c>
    </row>
    <row r="5" spans="2:8" ht="26.25">
      <c r="B5" s="42">
        <v>1</v>
      </c>
      <c r="C5" s="46" t="s">
        <v>262</v>
      </c>
      <c r="D5" s="43" t="s">
        <v>72</v>
      </c>
      <c r="E5" s="44" t="s">
        <v>71</v>
      </c>
      <c r="F5" s="45">
        <v>37</v>
      </c>
      <c r="G5" s="11">
        <v>9500</v>
      </c>
      <c r="H5" s="11">
        <f>F5*G5</f>
        <v>351500</v>
      </c>
    </row>
    <row r="6" spans="2:8" ht="27">
      <c r="B6" s="42">
        <v>2</v>
      </c>
      <c r="C6" s="49" t="s">
        <v>376</v>
      </c>
      <c r="D6" s="48" t="s">
        <v>73</v>
      </c>
      <c r="E6" s="48" t="s">
        <v>71</v>
      </c>
      <c r="F6" s="50">
        <v>0.62</v>
      </c>
      <c r="G6" s="51">
        <v>80000</v>
      </c>
      <c r="H6" s="51">
        <f>F6*G6</f>
        <v>49600</v>
      </c>
    </row>
    <row r="7" spans="2:8" ht="27">
      <c r="B7" s="42">
        <v>3</v>
      </c>
      <c r="C7" s="49" t="s">
        <v>201</v>
      </c>
      <c r="D7" s="48" t="s">
        <v>74</v>
      </c>
      <c r="E7" s="48" t="s">
        <v>51</v>
      </c>
      <c r="F7" s="50">
        <v>18.9</v>
      </c>
      <c r="G7" s="51">
        <v>85</v>
      </c>
      <c r="H7" s="51">
        <f>F7*G7</f>
        <v>1606.4999999999998</v>
      </c>
    </row>
    <row r="8" spans="2:8" s="55" customFormat="1" ht="26.25">
      <c r="B8" s="42">
        <v>4</v>
      </c>
      <c r="C8" s="53" t="s">
        <v>202</v>
      </c>
      <c r="D8" s="43" t="s">
        <v>76</v>
      </c>
      <c r="E8" s="43" t="s">
        <v>71</v>
      </c>
      <c r="F8" s="57">
        <v>0.72</v>
      </c>
      <c r="G8" s="54">
        <v>40000</v>
      </c>
      <c r="H8" s="54">
        <f>F8*G8</f>
        <v>28800</v>
      </c>
    </row>
  </sheetData>
  <sheetProtection/>
  <mergeCells count="2">
    <mergeCell ref="B2:H2"/>
    <mergeCell ref="A1:B1"/>
  </mergeCells>
  <hyperlinks>
    <hyperlink ref="A1:B1" location="ГЛАВНАЯ!A1" display="НА ГЛАВНУЮ"/>
  </hyperlink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theme="5" tint="0.39998000860214233"/>
  </sheetPr>
  <dimension ref="A1:H6"/>
  <sheetViews>
    <sheetView showGridLines="0" showRowColHeaders="0" zoomScalePageLayoutView="0" workbookViewId="0" topLeftCell="A1">
      <selection activeCell="A1" sqref="A1:B1"/>
    </sheetView>
  </sheetViews>
  <sheetFormatPr defaultColWidth="9.140625" defaultRowHeight="15"/>
  <cols>
    <col min="1" max="1" width="8.8515625" style="3" customWidth="1"/>
    <col min="2" max="2" width="5.28125" style="3" customWidth="1"/>
    <col min="3" max="3" width="32.7109375" style="3" customWidth="1"/>
    <col min="4" max="4" width="16.140625" style="3" customWidth="1"/>
    <col min="5" max="5" width="7.28125" style="3" bestFit="1" customWidth="1"/>
    <col min="6" max="6" width="11.28125" style="3" customWidth="1"/>
    <col min="7" max="7" width="12.28125" style="3" customWidth="1"/>
    <col min="8" max="8" width="14.140625" style="3" customWidth="1"/>
    <col min="9" max="16384" width="8.8515625" style="3" customWidth="1"/>
  </cols>
  <sheetData>
    <row r="1" spans="1:2" ht="30" customHeight="1">
      <c r="A1" s="270" t="s">
        <v>94</v>
      </c>
      <c r="B1" s="270"/>
    </row>
    <row r="3" spans="2:8" ht="24" customHeight="1">
      <c r="B3" s="269" t="s">
        <v>69</v>
      </c>
      <c r="C3" s="269"/>
      <c r="D3" s="269"/>
      <c r="E3" s="269"/>
      <c r="F3" s="269"/>
      <c r="G3" s="269"/>
      <c r="H3" s="269"/>
    </row>
    <row r="4" spans="2:8" ht="14.25">
      <c r="B4" s="40"/>
      <c r="C4" s="40"/>
      <c r="D4" s="40"/>
      <c r="E4" s="40"/>
      <c r="F4" s="40"/>
      <c r="G4" s="40"/>
      <c r="H4" s="40"/>
    </row>
    <row r="5" spans="2:8" ht="52.5">
      <c r="B5" s="6" t="s">
        <v>1</v>
      </c>
      <c r="C5" s="6" t="s">
        <v>2</v>
      </c>
      <c r="D5" s="6" t="s">
        <v>3</v>
      </c>
      <c r="E5" s="6" t="s">
        <v>4</v>
      </c>
      <c r="F5" s="7" t="s">
        <v>57</v>
      </c>
      <c r="G5" s="41" t="s">
        <v>5</v>
      </c>
      <c r="H5" s="7" t="s">
        <v>127</v>
      </c>
    </row>
    <row r="6" spans="2:8" ht="39" customHeight="1">
      <c r="B6" s="42">
        <v>3</v>
      </c>
      <c r="C6" s="46" t="s">
        <v>75</v>
      </c>
      <c r="D6" s="43" t="s">
        <v>72</v>
      </c>
      <c r="E6" s="44" t="s">
        <v>71</v>
      </c>
      <c r="F6" s="45">
        <v>37</v>
      </c>
      <c r="G6" s="11">
        <v>9000</v>
      </c>
      <c r="H6" s="11">
        <f>F6*G6</f>
        <v>333000</v>
      </c>
    </row>
  </sheetData>
  <sheetProtection/>
  <mergeCells count="2">
    <mergeCell ref="B3:H3"/>
    <mergeCell ref="A1:B1"/>
  </mergeCells>
  <hyperlinks>
    <hyperlink ref="A1:B1" location="ГЛАВНАЯ!A1" display="НА ГЛАВНУЮ"/>
  </hyperlink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I13"/>
  <sheetViews>
    <sheetView showGridLines="0" showRowColHeaders="0" zoomScalePageLayoutView="0" workbookViewId="0" topLeftCell="A1">
      <selection activeCell="A1" sqref="A1:B1"/>
    </sheetView>
  </sheetViews>
  <sheetFormatPr defaultColWidth="9.140625" defaultRowHeight="15"/>
  <cols>
    <col min="1" max="1" width="7.7109375" style="0" customWidth="1"/>
    <col min="2" max="2" width="6.140625" style="0" customWidth="1"/>
    <col min="3" max="3" width="32.7109375" style="58" customWidth="1"/>
    <col min="4" max="4" width="41.421875" style="0" customWidth="1"/>
    <col min="5" max="5" width="7.00390625" style="0" customWidth="1"/>
    <col min="6" max="6" width="8.7109375" style="0" customWidth="1"/>
    <col min="7" max="7" width="12.421875" style="0" customWidth="1"/>
    <col min="8" max="8" width="10.7109375" style="0" customWidth="1"/>
  </cols>
  <sheetData>
    <row r="1" spans="1:2" ht="30" customHeight="1">
      <c r="A1" s="259" t="s">
        <v>94</v>
      </c>
      <c r="B1" s="259"/>
    </row>
    <row r="2" spans="2:8" s="3" customFormat="1" ht="20.25" customHeight="1">
      <c r="B2" s="269" t="s">
        <v>93</v>
      </c>
      <c r="C2" s="269"/>
      <c r="D2" s="269"/>
      <c r="E2" s="269"/>
      <c r="F2" s="269"/>
      <c r="G2" s="269"/>
      <c r="H2" s="269"/>
    </row>
    <row r="3" spans="2:8" s="3" customFormat="1" ht="18">
      <c r="B3" s="60"/>
      <c r="C3" s="60"/>
      <c r="D3" s="60"/>
      <c r="E3" s="60"/>
      <c r="F3" s="60"/>
      <c r="G3" s="60"/>
      <c r="H3" s="60"/>
    </row>
    <row r="4" spans="2:8" ht="17.25">
      <c r="B4" s="271" t="s">
        <v>77</v>
      </c>
      <c r="C4" s="272"/>
      <c r="D4" s="272"/>
      <c r="E4" s="272"/>
      <c r="F4" s="272"/>
      <c r="G4" s="272"/>
      <c r="H4" s="273"/>
    </row>
    <row r="5" spans="2:8" ht="24.75" customHeight="1">
      <c r="B5" s="8" t="s">
        <v>1</v>
      </c>
      <c r="C5" s="8" t="s">
        <v>78</v>
      </c>
      <c r="D5" s="8" t="s">
        <v>79</v>
      </c>
      <c r="E5" s="8" t="s">
        <v>119</v>
      </c>
      <c r="F5" s="8" t="s">
        <v>57</v>
      </c>
      <c r="G5" s="8" t="s">
        <v>80</v>
      </c>
      <c r="H5" s="8" t="s">
        <v>81</v>
      </c>
    </row>
    <row r="6" spans="2:8" ht="21.75" customHeight="1">
      <c r="B6" s="43"/>
      <c r="C6" s="227" t="s">
        <v>82</v>
      </c>
      <c r="D6" s="56"/>
      <c r="E6" s="43" t="s">
        <v>71</v>
      </c>
      <c r="F6" s="155">
        <f>SUM(F7:F10)</f>
        <v>0.615</v>
      </c>
      <c r="G6" s="54"/>
      <c r="H6" s="54"/>
    </row>
    <row r="7" spans="2:9" ht="14.25">
      <c r="B7" s="43">
        <v>1</v>
      </c>
      <c r="C7" s="46" t="s">
        <v>83</v>
      </c>
      <c r="D7" s="43" t="s">
        <v>84</v>
      </c>
      <c r="E7" s="43" t="s">
        <v>71</v>
      </c>
      <c r="F7" s="57">
        <v>0.055</v>
      </c>
      <c r="G7" s="54">
        <v>70000</v>
      </c>
      <c r="H7" s="54">
        <f>F7*G7</f>
        <v>3850</v>
      </c>
      <c r="I7" s="3" t="s">
        <v>289</v>
      </c>
    </row>
    <row r="8" spans="2:9" ht="14.25">
      <c r="B8" s="43">
        <v>2</v>
      </c>
      <c r="C8" s="46" t="s">
        <v>85</v>
      </c>
      <c r="D8" s="43" t="s">
        <v>86</v>
      </c>
      <c r="E8" s="43" t="s">
        <v>71</v>
      </c>
      <c r="F8" s="57">
        <v>0.21</v>
      </c>
      <c r="G8" s="54">
        <v>45000</v>
      </c>
      <c r="H8" s="54">
        <f aca="true" t="shared" si="0" ref="H8:H13">F8*G8</f>
        <v>9450</v>
      </c>
      <c r="I8" s="3" t="s">
        <v>294</v>
      </c>
    </row>
    <row r="9" spans="2:9" ht="14.25">
      <c r="B9" s="43">
        <v>3</v>
      </c>
      <c r="C9" s="46" t="s">
        <v>87</v>
      </c>
      <c r="D9" s="43" t="s">
        <v>86</v>
      </c>
      <c r="E9" s="43" t="s">
        <v>71</v>
      </c>
      <c r="F9" s="57">
        <v>0.23</v>
      </c>
      <c r="G9" s="54">
        <v>45000</v>
      </c>
      <c r="H9" s="54">
        <f t="shared" si="0"/>
        <v>10350</v>
      </c>
      <c r="I9" s="3" t="s">
        <v>293</v>
      </c>
    </row>
    <row r="10" spans="2:9" ht="14.25">
      <c r="B10" s="43">
        <v>4</v>
      </c>
      <c r="C10" s="46" t="s">
        <v>88</v>
      </c>
      <c r="D10" s="43" t="s">
        <v>86</v>
      </c>
      <c r="E10" s="43" t="s">
        <v>71</v>
      </c>
      <c r="F10" s="57">
        <v>0.12</v>
      </c>
      <c r="G10" s="54">
        <v>45000</v>
      </c>
      <c r="H10" s="54">
        <f t="shared" si="0"/>
        <v>5400</v>
      </c>
      <c r="I10" s="3" t="s">
        <v>292</v>
      </c>
    </row>
    <row r="11" spans="2:8" ht="30" customHeight="1">
      <c r="B11" s="43"/>
      <c r="C11" s="227" t="s">
        <v>299</v>
      </c>
      <c r="D11" s="56"/>
      <c r="E11" s="56" t="s">
        <v>71</v>
      </c>
      <c r="F11" s="56">
        <f>SUM(F12:F13)</f>
        <v>3.9010000000000002</v>
      </c>
      <c r="G11" s="54"/>
      <c r="H11" s="54"/>
    </row>
    <row r="12" spans="2:9" ht="14.25">
      <c r="B12" s="43">
        <v>5</v>
      </c>
      <c r="C12" s="46" t="s">
        <v>89</v>
      </c>
      <c r="D12" s="43" t="s">
        <v>90</v>
      </c>
      <c r="E12" s="43" t="s">
        <v>71</v>
      </c>
      <c r="F12" s="43">
        <v>2.325</v>
      </c>
      <c r="G12" s="54">
        <v>67000</v>
      </c>
      <c r="H12" s="54">
        <f t="shared" si="0"/>
        <v>155775</v>
      </c>
      <c r="I12" s="3" t="s">
        <v>291</v>
      </c>
    </row>
    <row r="13" spans="2:9" ht="14.25">
      <c r="B13" s="43">
        <v>6</v>
      </c>
      <c r="C13" s="46" t="s">
        <v>91</v>
      </c>
      <c r="D13" s="43" t="s">
        <v>92</v>
      </c>
      <c r="E13" s="43" t="s">
        <v>71</v>
      </c>
      <c r="F13" s="57">
        <v>1.576</v>
      </c>
      <c r="G13" s="54">
        <v>67000</v>
      </c>
      <c r="H13" s="54">
        <f t="shared" si="0"/>
        <v>105592</v>
      </c>
      <c r="I13" s="3" t="s">
        <v>290</v>
      </c>
    </row>
  </sheetData>
  <sheetProtection/>
  <mergeCells count="3">
    <mergeCell ref="B4:H4"/>
    <mergeCell ref="B2:H2"/>
    <mergeCell ref="A1:B1"/>
  </mergeCells>
  <hyperlinks>
    <hyperlink ref="A1:B1" location="ГЛАВНАЯ!A1" display="НА ГЛАВНУЮ"/>
  </hyperlink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rgb="FFFFFF00"/>
  </sheetPr>
  <dimension ref="A1:H11"/>
  <sheetViews>
    <sheetView showGridLines="0" showRowColHeaders="0" zoomScalePageLayoutView="0" workbookViewId="0" topLeftCell="A1">
      <selection activeCell="A1" sqref="A1:B1"/>
    </sheetView>
  </sheetViews>
  <sheetFormatPr defaultColWidth="9.140625" defaultRowHeight="15"/>
  <cols>
    <col min="2" max="2" width="5.00390625" style="0" customWidth="1"/>
    <col min="3" max="3" width="44.421875" style="0" customWidth="1"/>
    <col min="4" max="4" width="16.7109375" style="0" customWidth="1"/>
    <col min="5" max="5" width="6.140625" style="0" customWidth="1"/>
    <col min="6" max="6" width="10.28125" style="0" customWidth="1"/>
    <col min="7" max="7" width="10.7109375" style="0" customWidth="1"/>
    <col min="8" max="8" width="14.00390625" style="0" customWidth="1"/>
  </cols>
  <sheetData>
    <row r="1" spans="1:2" ht="30" customHeight="1">
      <c r="A1" s="259" t="s">
        <v>94</v>
      </c>
      <c r="B1" s="259"/>
    </row>
    <row r="2" spans="2:8" ht="26.25" customHeight="1">
      <c r="B2" s="274" t="s">
        <v>100</v>
      </c>
      <c r="C2" s="275"/>
      <c r="D2" s="275"/>
      <c r="E2" s="275"/>
      <c r="F2" s="275"/>
      <c r="G2" s="275"/>
      <c r="H2" s="276"/>
    </row>
    <row r="3" spans="2:8" ht="41.25">
      <c r="B3" s="61" t="s">
        <v>1</v>
      </c>
      <c r="C3" s="61" t="s">
        <v>101</v>
      </c>
      <c r="D3" s="61" t="s">
        <v>102</v>
      </c>
      <c r="E3" s="61" t="s">
        <v>52</v>
      </c>
      <c r="F3" s="62" t="s">
        <v>103</v>
      </c>
      <c r="G3" s="63" t="s">
        <v>104</v>
      </c>
      <c r="H3" s="63" t="s">
        <v>105</v>
      </c>
    </row>
    <row r="4" spans="2:8" ht="18" customHeight="1">
      <c r="B4" s="70">
        <v>1</v>
      </c>
      <c r="C4" s="71" t="s">
        <v>106</v>
      </c>
      <c r="D4" s="72"/>
      <c r="E4" s="72"/>
      <c r="F4" s="73">
        <v>105</v>
      </c>
      <c r="G4" s="74"/>
      <c r="H4" s="67"/>
    </row>
    <row r="5" spans="2:8" ht="59.25" customHeight="1">
      <c r="B5" s="64"/>
      <c r="C5" s="68" t="s">
        <v>107</v>
      </c>
      <c r="D5" s="65" t="s">
        <v>108</v>
      </c>
      <c r="E5" s="66" t="s">
        <v>51</v>
      </c>
      <c r="F5" s="69">
        <v>92</v>
      </c>
      <c r="G5" s="67">
        <v>500</v>
      </c>
      <c r="H5" s="67">
        <f aca="true" t="shared" si="0" ref="H5:H11">F5*G5</f>
        <v>46000</v>
      </c>
    </row>
    <row r="6" spans="2:8" ht="72" customHeight="1">
      <c r="B6" s="70"/>
      <c r="C6" s="75" t="s">
        <v>109</v>
      </c>
      <c r="D6" s="70" t="s">
        <v>110</v>
      </c>
      <c r="E6" s="70" t="s">
        <v>51</v>
      </c>
      <c r="F6" s="76">
        <v>13</v>
      </c>
      <c r="G6" s="74">
        <v>700</v>
      </c>
      <c r="H6" s="67">
        <f t="shared" si="0"/>
        <v>9100</v>
      </c>
    </row>
    <row r="7" spans="2:8" ht="14.25">
      <c r="B7" s="70">
        <v>2</v>
      </c>
      <c r="C7" s="71" t="s">
        <v>111</v>
      </c>
      <c r="D7" s="72"/>
      <c r="E7" s="70" t="s">
        <v>112</v>
      </c>
      <c r="F7" s="73">
        <v>10000</v>
      </c>
      <c r="G7" s="74"/>
      <c r="H7" s="67"/>
    </row>
    <row r="8" spans="2:8" ht="30" customHeight="1">
      <c r="B8" s="70"/>
      <c r="C8" s="75" t="s">
        <v>113</v>
      </c>
      <c r="D8" s="70" t="s">
        <v>114</v>
      </c>
      <c r="E8" s="70" t="s">
        <v>112</v>
      </c>
      <c r="F8" s="76">
        <v>3000</v>
      </c>
      <c r="G8" s="74">
        <v>6</v>
      </c>
      <c r="H8" s="67">
        <f t="shared" si="0"/>
        <v>18000</v>
      </c>
    </row>
    <row r="9" spans="2:8" ht="33" customHeight="1">
      <c r="B9" s="70"/>
      <c r="C9" s="75" t="s">
        <v>115</v>
      </c>
      <c r="D9" s="70" t="s">
        <v>114</v>
      </c>
      <c r="E9" s="70" t="s">
        <v>112</v>
      </c>
      <c r="F9" s="76">
        <v>6700</v>
      </c>
      <c r="G9" s="74">
        <v>16</v>
      </c>
      <c r="H9" s="67">
        <f t="shared" si="0"/>
        <v>107200</v>
      </c>
    </row>
    <row r="10" spans="2:8" ht="14.25">
      <c r="B10" s="70">
        <v>3</v>
      </c>
      <c r="C10" s="71" t="s">
        <v>116</v>
      </c>
      <c r="D10" s="72"/>
      <c r="E10" s="70"/>
      <c r="F10" s="73">
        <v>500</v>
      </c>
      <c r="G10" s="74"/>
      <c r="H10" s="67"/>
    </row>
    <row r="11" spans="2:8" ht="27.75" customHeight="1">
      <c r="B11" s="70"/>
      <c r="C11" s="75" t="s">
        <v>117</v>
      </c>
      <c r="D11" s="70" t="s">
        <v>118</v>
      </c>
      <c r="E11" s="70" t="s">
        <v>112</v>
      </c>
      <c r="F11" s="76">
        <v>500</v>
      </c>
      <c r="G11" s="74">
        <v>5</v>
      </c>
      <c r="H11" s="67">
        <f t="shared" si="0"/>
        <v>2500</v>
      </c>
    </row>
  </sheetData>
  <sheetProtection/>
  <mergeCells count="2">
    <mergeCell ref="B2:H2"/>
    <mergeCell ref="A1:B1"/>
  </mergeCells>
  <hyperlinks>
    <hyperlink ref="A1:B1" location="ГЛАВНАЯ!A1" display="НА ГЛАВНУЮ"/>
  </hyperlink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2017-04-03T13:06:23Z</cp:lastPrinted>
  <dcterms:created xsi:type="dcterms:W3CDTF">2016-04-27T10:25:03Z</dcterms:created>
  <dcterms:modified xsi:type="dcterms:W3CDTF">2018-02-13T06:15:55Z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